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<sst xmlns="http://schemas.openxmlformats.org/spreadsheetml/2006/main" count="694" uniqueCount="316">
  <si>
    <t>Наименование кода</t>
  </si>
  <si>
    <t>Сумма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</si>
  <si>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</si>
  <si>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</si>
  <si>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</si>
  <si>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</si>
  <si>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</si>
  <si>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</si>
  <si>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</si>
  <si>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</si>
  <si>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</si>
  <si>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</si>
  <si>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</si>
  <si>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</si>
  <si>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</si>
  <si>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к решению окружного Совета депутатов</t>
  </si>
  <si>
    <t>Зеленоградского городского округа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</si>
  <si>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</si>
  <si>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</si>
  <si>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</si>
  <si>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</si>
  <si>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</si>
  <si>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</si>
  <si>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</si>
  <si>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</si>
  <si>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</si>
  <si>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</si>
  <si>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</si>
  <si>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</si>
  <si>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</si>
  <si>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</si>
  <si>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</si>
  <si>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</si>
  <si>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</si>
  <si>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</si>
  <si>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</si>
  <si>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</si>
  <si>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</si>
  <si>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</si>
  <si>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</si>
  <si>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</si>
  <si>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</si>
  <si>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</si>
  <si>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</si>
  <si>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</si>
  <si>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</si>
  <si>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</si>
  <si>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</si>
  <si>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</si>
  <si>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</si>
  <si>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</si>
  <si>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</si>
  <si>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</si>
  <si>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</si>
  <si>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</si>
  <si>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</si>
  <si>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</si>
  <si>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</si>
  <si>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</si>
  <si>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</si>
  <si>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</si>
  <si>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</si>
  <si>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</si>
  <si>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</si>
  <si>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</si>
  <si>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</si>
  <si>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</si>
  <si>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</si>
  <si>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</si>
  <si>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</si>
  <si>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</si>
  <si>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</si>
  <si>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</si>
  <si>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</si>
  <si>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</si>
  <si>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</si>
  <si>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</si>
  <si>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</si>
  <si>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</si>
  <si>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</si>
  <si>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</si>
  <si>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</si>
  <si>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</si>
  <si>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</si>
  <si>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</si>
  <si>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</si>
  <si>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</si>
  <si>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</si>
  <si>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</si>
  <si>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</si>
  <si>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</si>
  <si>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</si>
  <si>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</si>
  <si>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</si>
  <si>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</si>
  <si>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</si>
  <si>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</si>
  <si>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</si>
  <si>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</si>
  <si>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</si>
  <si>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</si>
  <si>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</si>
  <si>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0602001010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</si>
  <si>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</si>
  <si>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</si>
  <si>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</si>
  <si>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</si>
  <si>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0100000000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</si>
  <si>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</si>
  <si>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</si>
  <si>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</si>
  <si>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</si>
  <si>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</si>
  <si>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</si>
  <si>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</si>
  <si>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</si>
  <si>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</si>
  <si>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</si>
  <si>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</si>
  <si>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</si>
  <si>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</si>
  <si>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</si>
  <si>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</si>
  <si>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</si>
  <si>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</si>
  <si>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</si>
  <si>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</si>
  <si>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</si>
  <si>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</si>
  <si>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</si>
  <si>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</si>
  <si>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</si>
  <si>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</si>
  <si>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</si>
  <si>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</si>
  <si>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</si>
  <si>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</si>
  <si>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</si>
  <si>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</si>
  <si>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03100П5010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</si>
  <si>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</si>
  <si>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</si>
  <si>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</si>
  <si>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</si>
  <si>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</si>
  <si>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</si>
  <si>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</si>
  <si>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</si>
  <si>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</si>
  <si>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</si>
  <si>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</si>
  <si>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</si>
  <si>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</si>
  <si>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</si>
  <si>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</si>
  <si>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</si>
  <si>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</si>
  <si>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</si>
  <si>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</si>
  <si>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</si>
  <si>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</si>
  <si>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</si>
  <si>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</si>
  <si>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</si>
  <si>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</si>
  <si>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</si>
  <si>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</si>
  <si>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</si>
  <si>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</si>
  <si>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</si>
  <si>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0530001010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</si>
  <si>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</si>
  <si>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</si>
  <si>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</si>
  <si>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</si>
  <si>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</si>
  <si>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</si>
  <si>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</si>
  <si>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</si>
  <si>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</si>
  <si>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</si>
  <si>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</si>
  <si>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</si>
  <si>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</si>
  <si>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</si>
  <si>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</si>
  <si>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</si>
  <si>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</si>
  <si>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</si>
  <si>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</si>
  <si>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</si>
  <si>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</si>
  <si>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</si>
  <si>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</si>
  <si>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</si>
  <si>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</si>
  <si>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</si>
  <si>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</si>
  <si>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</si>
  <si>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</si>
  <si>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</si>
  <si>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</si>
  <si>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</si>
  <si>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</si>
  <si>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</si>
  <si>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</si>
  <si>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</si>
  <si>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</si>
  <si>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</si>
  <si>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</si>
  <si>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Содержание морских пляжей  в границах муниципального образовнаия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</si>
  <si>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</si>
  <si>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</si>
  <si>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</si>
  <si>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</si>
  <si>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</si>
  <si>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</si>
  <si>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</si>
  <si>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</si>
  <si>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</si>
  <si>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</si>
  <si>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</si>
  <si>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</si>
  <si>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Мероведение мероприятий "Борьба с борьщевиком "Сосновского"</t>
  </si>
  <si>
    <t>0620001020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</si>
  <si>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</si>
  <si>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</si>
  <si>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</si>
  <si>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</si>
  <si>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Подпрограмма" Обеспечение и совершнствование услуг казенными учреждениями"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</si>
  <si>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</si>
  <si>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</si>
  <si>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</si>
  <si>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2018 год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</si>
  <si>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</si>
  <si>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Приложение 9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</si>
  <si>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</si>
  <si>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0700001010</t>
  </si>
  <si>
    <t>Содержание мунципального казенного учреждение "Плантаже"</t>
  </si>
  <si>
    <t>Основное мероприятие "Развитие и обслуживание системы АПК "Безопасный город"</t>
  </si>
  <si>
    <t>0106001010</t>
  </si>
  <si>
    <t>Обеспечение поддержки  в сфере культуры</t>
  </si>
  <si>
    <t>0400071090</t>
  </si>
  <si>
    <t>Мероприятия по организации  обеспечению жильем молодых  семей (О.Б.)</t>
  </si>
  <si>
    <t>03600R4970</t>
  </si>
  <si>
    <t xml:space="preserve">Обеспечение деятельности муниципальных учреждений, обеспечивающих организацию предоставления государственных и муниципальных услуг по принцепу "одного окна" </t>
  </si>
  <si>
    <t>0104071050</t>
  </si>
  <si>
    <t>01040071050</t>
  </si>
  <si>
    <t>Устойчивое развитие сельских территорий  (предоставление  социальных выплат на  строительство (приобретение) жилья гражданам, проживающим в сельской местности, в  том числе молодых семей и молодых специалистов) (О.Б.)</t>
  </si>
  <si>
    <t>06300R5674</t>
  </si>
  <si>
    <t>Осуществоение полномочий Калининградской области  в сфере организации работы комиссии по делам  несовершеннолетних  и защите их прав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</si>
  <si>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</si>
  <si>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</si>
  <si>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9900051200</t>
  </si>
  <si>
    <t>Основное мероприятие " Содержание МКУ "Служба заказчика Зеленограского городского окргуга"</t>
  </si>
  <si>
    <t>Подпрограмма "Капитальный ремонт дорог общего  пользования  местного значения"</t>
  </si>
  <si>
    <t xml:space="preserve">Мероприятия по реализации программы Конкретных дел </t>
  </si>
  <si>
    <t xml:space="preserve">Субсидии на решение вопросов местного значения в сфере жилищно-коммунального хозяйства </t>
  </si>
  <si>
    <t>0520071380</t>
  </si>
  <si>
    <t>0520070730</t>
  </si>
  <si>
    <t>0520002010</t>
  </si>
  <si>
    <t>0570003010</t>
  </si>
  <si>
    <t>0540000000</t>
  </si>
  <si>
    <t>0540001010</t>
  </si>
  <si>
    <t xml:space="preserve">Мероприятия по поддержке коммунального хозяйства </t>
  </si>
  <si>
    <t>0530071120</t>
  </si>
  <si>
    <t>Распределение бюджетных ассигнований  бюджета  Зеленоградского  городского округа  на 2018 год  по   целевым статьям  (муниципальным  программам   и непрограммным  направлениям  деятельности),  группам видов  классификации расходов</t>
  </si>
  <si>
    <t>"О бюджете  МО "Зеленоградский городской округ" на 2018 год и на плановый                                                       период 2019 и 2020 годов"</t>
  </si>
  <si>
    <t xml:space="preserve">Уточнения </t>
  </si>
  <si>
    <t xml:space="preserve">Уточненный </t>
  </si>
  <si>
    <t>Межпоселковый газопровод высокого давления отг. Калининграда к пос. Переславское, Кумачёво, Зелёный Гай 1-й этап</t>
  </si>
  <si>
    <t>Капитальные вложения в объекты государственной (муниципальной) собственности</t>
  </si>
  <si>
    <t>05300R099В</t>
  </si>
  <si>
    <t xml:space="preserve">Субвенция на содержание  товарного молочного поголовья КРС молочных пород </t>
  </si>
  <si>
    <t>Иные бюджетные ассигнования</t>
  </si>
  <si>
    <t>Субвенция на компенсацию  части затрат  на строительство, модернизацию и техническое освещение свиноводческих комплексов  поного цикла боен</t>
  </si>
  <si>
    <t>Субвенция на возмещение части затрат  на приобретение племенного  молодняка с\х животных (за исключением  КРС мясного направления)  и семени племенных быков производителей)</t>
  </si>
  <si>
    <t xml:space="preserve">Субвенция на возмещение части затрат  с\х  товаропроизводителей  при проведении  агрохимического  обследования  с\х угодий </t>
  </si>
  <si>
    <t>Субвенция на поддержку  производства и переработку  сельскохозяйственной продукции  в малых формах хозяйствования</t>
  </si>
  <si>
    <t xml:space="preserve">Субвенция на возмещение  части затрат  на строительство, реконстркуцию  и модернизацию  птицеводческих комплексов </t>
  </si>
  <si>
    <t>Субвенция на возмещение части затрат  при определении посевных  и сортовых качеств семян  и проведение сортоиспытания</t>
  </si>
  <si>
    <t xml:space="preserve">Субвенции на повышение продукции  крупного рогатого скота  молочного направления </t>
  </si>
  <si>
    <t xml:space="preserve">Субвенция на оказание поддержки на развитие садаводства,  многолетних плодово-ягодных насождений </t>
  </si>
  <si>
    <t xml:space="preserve">Субвенция на поддержку племенного животноводства </t>
  </si>
  <si>
    <t xml:space="preserve">Возмещение части процентных ставоки  по долгосрочным, среднесрочным  и краткосрочным кредитам, взятыми малыми формами хозяйствоания </t>
  </si>
  <si>
    <t>Поддержка начинающих фермеров</t>
  </si>
  <si>
    <t>Грантовая поддержка  сельскохозяйственных потребительских кооперативов  для развития материально-технической базы</t>
  </si>
  <si>
    <t>Субвенции на возмещение части процентной ставки  по инвестиционным кредитам (займам)  в агропромышленном комплексе</t>
  </si>
  <si>
    <t>Проведение мероприятий "Вовлечение в оборот земель сельскохозяйственного назначения"</t>
  </si>
  <si>
    <t>0610070780</t>
  </si>
  <si>
    <t>0610070790</t>
  </si>
  <si>
    <t>0610070810</t>
  </si>
  <si>
    <t>0610070820</t>
  </si>
  <si>
    <t>0610070830</t>
  </si>
  <si>
    <t>0610070840</t>
  </si>
  <si>
    <t>0610070860</t>
  </si>
  <si>
    <t>0610070880</t>
  </si>
  <si>
    <t xml:space="preserve">Субвенция на оказание несвязанной поддержки сельскохозяйственным  товаропроизводителям  в области растениеводства </t>
  </si>
  <si>
    <t xml:space="preserve">Субвенция на оказание погектарной поддержки на выращивание продкуции растениеводства </t>
  </si>
  <si>
    <t>06100R5410</t>
  </si>
  <si>
    <t>06100R5420</t>
  </si>
  <si>
    <t>06100R5432</t>
  </si>
  <si>
    <t>06100R5434</t>
  </si>
  <si>
    <t>06100R5436</t>
  </si>
  <si>
    <t>06100R543А</t>
  </si>
  <si>
    <t>06100R543В</t>
  </si>
  <si>
    <t>06100R5440</t>
  </si>
  <si>
    <t>0620001030</t>
  </si>
  <si>
    <t>Формирование современной городской среды на дворовые территории</t>
  </si>
  <si>
    <t>0520071070</t>
  </si>
  <si>
    <t>Ремонт фасада здания, расроложенного по адресу Калининградская область г. Зеленоградск ул. Ленина д.1</t>
  </si>
  <si>
    <t>0400021910</t>
  </si>
  <si>
    <t xml:space="preserve">к решению окружного Совета депутатов </t>
  </si>
  <si>
    <t>Приложение №4</t>
  </si>
  <si>
    <t>от  "15" декабря 2017 г.№180</t>
  </si>
  <si>
    <t xml:space="preserve">"О внесениии изменений в решение окружного Совета   депутатов муниципального образования  "Зеленоградский городской округ" от 15 декабря  2017 года №180 "О бюджете муниципального образования "Зеленоградский городской округ" на 2018 год  и  на плановый период  2019 и 2020 годов"                                                                                                                                                                 от 18 апреля 2018 года № 206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</si>
</sst>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="84" zoomScaleNormal="84" zoomScalePageLayoutView="0" workbookViewId="0" topLeftCell="A1">
      <selection activeCell="B4" sqref="B4:F7"/>
    </sheetView>
  </sheetViews>
  <sheetFormatPr defaultColWidth="9.140625" defaultRowHeight="12.75"/>
  <cols>
    <col min="1" max="1" width="52.00390625" style="0" customWidth="1"/>
    <col min="2" max="2" width="18.421875" style="1" customWidth="1"/>
    <col min="3" max="3" width="12.140625" style="1" customWidth="1"/>
    <col min="4" max="4" width="12.7109375" style="0" hidden="1" customWidth="1"/>
    <col min="5" max="5" width="10.7109375" style="0" hidden="1" customWidth="1"/>
    <col min="6" max="6" width="14.8515625" style="0" customWidth="1"/>
  </cols>
  <sheetData>
    <row r="1" spans="3:11" ht="12.75" customHeight="1">
      <c r="C1" s="72" t="s">
        <v>313</v>
      </c>
      <c r="D1" s="65"/>
      <c r="E1" s="65"/>
      <c r="F1" s="65"/>
      <c r="G1" s="62"/>
      <c r="H1" s="62"/>
      <c r="I1" s="62"/>
      <c r="J1" s="62"/>
      <c r="K1" s="62"/>
    </row>
    <row r="2" spans="3:11" ht="12.75" customHeight="1">
      <c r="C2" s="75" t="s">
        <v>312</v>
      </c>
      <c r="D2" s="65"/>
      <c r="E2" s="65"/>
      <c r="F2" s="65"/>
      <c r="G2" s="61"/>
      <c r="H2" s="61"/>
      <c r="I2" s="61"/>
      <c r="J2" s="61"/>
      <c r="K2" s="61"/>
    </row>
    <row r="3" spans="2:6" ht="12.75" customHeight="1">
      <c r="B3" s="66" t="s">
        <v>16</v>
      </c>
      <c r="C3" s="65"/>
      <c r="D3" s="65"/>
      <c r="E3" s="65"/>
      <c r="F3" s="65"/>
    </row>
    <row r="4" spans="2:6" ht="0.75" customHeight="1">
      <c r="B4" s="74" t="s">
        <v>315</v>
      </c>
      <c r="C4" s="74"/>
      <c r="D4" s="74"/>
      <c r="E4" s="74"/>
      <c r="F4" s="74"/>
    </row>
    <row r="5" spans="2:6" ht="12.75">
      <c r="B5" s="74"/>
      <c r="C5" s="74"/>
      <c r="D5" s="74"/>
      <c r="E5" s="74"/>
      <c r="F5" s="74"/>
    </row>
    <row r="6" spans="2:6" ht="12.75">
      <c r="B6" s="74"/>
      <c r="C6" s="74"/>
      <c r="D6" s="74"/>
      <c r="E6" s="74"/>
      <c r="F6" s="74"/>
    </row>
    <row r="7" spans="2:6" ht="89.25" customHeight="1">
      <c r="B7" s="74"/>
      <c r="C7" s="74"/>
      <c r="D7" s="74"/>
      <c r="E7" s="74"/>
      <c r="F7" s="74"/>
    </row>
    <row r="8" ht="4.5" customHeight="1"/>
    <row r="9" spans="1:6" ht="12.75">
      <c r="A9" s="73" t="s">
        <v>235</v>
      </c>
      <c r="B9" s="73"/>
      <c r="C9" s="73"/>
      <c r="D9" s="73"/>
      <c r="E9" s="65"/>
      <c r="F9" s="65"/>
    </row>
    <row r="10" spans="1:6" ht="12.75">
      <c r="A10" s="66" t="s">
        <v>15</v>
      </c>
      <c r="B10" s="66"/>
      <c r="C10" s="66"/>
      <c r="D10" s="66"/>
      <c r="E10" s="65"/>
      <c r="F10" s="65"/>
    </row>
    <row r="11" spans="1:6" ht="12" customHeight="1">
      <c r="A11" s="66" t="s">
        <v>16</v>
      </c>
      <c r="B11" s="66"/>
      <c r="C11" s="66"/>
      <c r="D11" s="66"/>
      <c r="E11" s="65"/>
      <c r="F11" s="65"/>
    </row>
    <row r="12" spans="2:6" ht="39.75" customHeight="1">
      <c r="B12" s="67" t="s">
        <v>267</v>
      </c>
      <c r="C12" s="66"/>
      <c r="D12" s="66"/>
      <c r="E12" s="65"/>
      <c r="F12" s="65"/>
    </row>
    <row r="13" spans="2:6" ht="12.75">
      <c r="B13" s="66" t="s">
        <v>314</v>
      </c>
      <c r="C13" s="66"/>
      <c r="D13" s="66"/>
      <c r="E13" s="65"/>
      <c r="F13" s="65"/>
    </row>
    <row r="14" spans="2:6" ht="12.75">
      <c r="B14" s="20"/>
      <c r="C14" s="20"/>
      <c r="D14" s="20"/>
      <c r="E14" s="20"/>
      <c r="F14" s="20"/>
    </row>
    <row r="15" spans="1:6" ht="48.75" customHeight="1">
      <c r="A15" s="63" t="s">
        <v>266</v>
      </c>
      <c r="B15" s="64"/>
      <c r="C15" s="64"/>
      <c r="D15" s="64"/>
      <c r="E15" s="65"/>
      <c r="F15" s="65"/>
    </row>
    <row r="16" spans="3:4" ht="12.75">
      <c r="C16" s="71" t="s">
        <v>34</v>
      </c>
      <c r="D16" s="71"/>
    </row>
    <row r="17" spans="1:6" ht="15.75">
      <c r="A17" s="68" t="s">
        <v>0</v>
      </c>
      <c r="B17" s="69" t="s">
        <v>32</v>
      </c>
      <c r="C17" s="69" t="s">
        <v>33</v>
      </c>
      <c r="D17" s="53" t="s">
        <v>1</v>
      </c>
      <c r="E17" s="53" t="s">
        <v>268</v>
      </c>
      <c r="F17" s="53" t="s">
        <v>269</v>
      </c>
    </row>
    <row r="18" spans="1:6" ht="15.75">
      <c r="A18" s="68"/>
      <c r="B18" s="70"/>
      <c r="C18" s="70"/>
      <c r="D18" s="53" t="s">
        <v>233</v>
      </c>
      <c r="E18" s="53" t="s">
        <v>233</v>
      </c>
      <c r="F18" s="53" t="s">
        <v>233</v>
      </c>
    </row>
    <row r="19" spans="1:6" ht="31.5">
      <c r="A19" s="5" t="s">
        <v>3</v>
      </c>
      <c r="B19" s="7" t="s">
        <v>107</v>
      </c>
      <c r="C19" s="7"/>
      <c r="D19" s="6">
        <f>D20+D23+D27+D38</f>
        <v>87444.1</v>
      </c>
      <c r="E19" s="6">
        <f>E20+E23+E27+E38</f>
        <v>1468</v>
      </c>
      <c r="F19" s="6">
        <f>F20+F23+F27+F38</f>
        <v>88912.1</v>
      </c>
    </row>
    <row r="20" spans="1:6" ht="72" customHeight="1">
      <c r="A20" s="21" t="s">
        <v>216</v>
      </c>
      <c r="B20" s="22" t="s">
        <v>108</v>
      </c>
      <c r="C20" s="22"/>
      <c r="D20" s="23">
        <f aca="true" t="shared" si="0" ref="D20:F21">D21</f>
        <v>1620</v>
      </c>
      <c r="E20" s="23">
        <f t="shared" si="0"/>
        <v>0</v>
      </c>
      <c r="F20" s="23">
        <f t="shared" si="0"/>
        <v>1620</v>
      </c>
    </row>
    <row r="21" spans="1:6" ht="54" customHeight="1">
      <c r="A21" s="10" t="s">
        <v>109</v>
      </c>
      <c r="B21" s="11" t="s">
        <v>108</v>
      </c>
      <c r="C21" s="11"/>
      <c r="D21" s="4">
        <f t="shared" si="0"/>
        <v>1620</v>
      </c>
      <c r="E21" s="4">
        <f t="shared" si="0"/>
        <v>0</v>
      </c>
      <c r="F21" s="4">
        <f t="shared" si="0"/>
        <v>1620</v>
      </c>
    </row>
    <row r="22" spans="1:6" ht="101.25" customHeight="1">
      <c r="A22" s="10" t="s">
        <v>40</v>
      </c>
      <c r="B22" s="11" t="s">
        <v>108</v>
      </c>
      <c r="C22" s="11" t="s">
        <v>41</v>
      </c>
      <c r="D22" s="4">
        <v>1620</v>
      </c>
      <c r="E22" s="4"/>
      <c r="F22" s="4">
        <f>D22+E22</f>
        <v>1620</v>
      </c>
    </row>
    <row r="23" spans="1:6" ht="57" customHeight="1">
      <c r="A23" s="21" t="s">
        <v>110</v>
      </c>
      <c r="B23" s="22" t="s">
        <v>112</v>
      </c>
      <c r="C23" s="22"/>
      <c r="D23" s="23">
        <f>D24</f>
        <v>55770.1</v>
      </c>
      <c r="E23" s="23">
        <f>E24</f>
        <v>0</v>
      </c>
      <c r="F23" s="23">
        <f>F24</f>
        <v>55770.1</v>
      </c>
    </row>
    <row r="24" spans="1:6" ht="61.5" customHeight="1">
      <c r="A24" s="10" t="s">
        <v>111</v>
      </c>
      <c r="B24" s="11" t="s">
        <v>112</v>
      </c>
      <c r="C24" s="11"/>
      <c r="D24" s="4">
        <f>D25+D26</f>
        <v>55770.1</v>
      </c>
      <c r="E24" s="4">
        <f>E25+E26</f>
        <v>0</v>
      </c>
      <c r="F24" s="4">
        <f>F25+F26</f>
        <v>55770.1</v>
      </c>
    </row>
    <row r="25" spans="1:6" ht="103.5" customHeight="1">
      <c r="A25" s="10" t="s">
        <v>40</v>
      </c>
      <c r="B25" s="11" t="s">
        <v>112</v>
      </c>
      <c r="C25" s="11" t="s">
        <v>41</v>
      </c>
      <c r="D25" s="4">
        <v>50530.13</v>
      </c>
      <c r="E25" s="4"/>
      <c r="F25" s="4">
        <f>D25+E25</f>
        <v>50530.13</v>
      </c>
    </row>
    <row r="26" spans="1:6" ht="41.25" customHeight="1">
      <c r="A26" s="10" t="s">
        <v>42</v>
      </c>
      <c r="B26" s="11" t="s">
        <v>112</v>
      </c>
      <c r="C26" s="11" t="s">
        <v>43</v>
      </c>
      <c r="D26" s="4">
        <v>5239.97</v>
      </c>
      <c r="E26" s="4"/>
      <c r="F26" s="4">
        <f>D26+E26</f>
        <v>5239.97</v>
      </c>
    </row>
    <row r="27" spans="1:6" ht="47.25" customHeight="1">
      <c r="A27" s="21" t="s">
        <v>229</v>
      </c>
      <c r="B27" s="22" t="s">
        <v>113</v>
      </c>
      <c r="C27" s="22"/>
      <c r="D27" s="23">
        <f>D28+D32</f>
        <v>29954</v>
      </c>
      <c r="E27" s="23">
        <f>E28+E32</f>
        <v>1468</v>
      </c>
      <c r="F27" s="23">
        <f>F28+F32</f>
        <v>31422</v>
      </c>
    </row>
    <row r="28" spans="1:6" ht="57" customHeight="1">
      <c r="A28" s="21" t="s">
        <v>254</v>
      </c>
      <c r="B28" s="22" t="s">
        <v>240</v>
      </c>
      <c r="C28" s="22"/>
      <c r="D28" s="23">
        <f>D29+D30+D31</f>
        <v>20178</v>
      </c>
      <c r="E28" s="23">
        <f>E29+E30+E31</f>
        <v>0</v>
      </c>
      <c r="F28" s="23">
        <f>F29+F30+F31</f>
        <v>20178</v>
      </c>
    </row>
    <row r="29" spans="1:6" ht="102.75" customHeight="1">
      <c r="A29" s="10" t="s">
        <v>40</v>
      </c>
      <c r="B29" s="11" t="s">
        <v>240</v>
      </c>
      <c r="C29" s="11" t="s">
        <v>41</v>
      </c>
      <c r="D29" s="4">
        <v>15585.2</v>
      </c>
      <c r="E29" s="4"/>
      <c r="F29" s="4">
        <f>D29+E29</f>
        <v>15585.2</v>
      </c>
    </row>
    <row r="30" spans="1:6" ht="37.5" customHeight="1">
      <c r="A30" s="10" t="s">
        <v>42</v>
      </c>
      <c r="B30" s="11" t="s">
        <v>240</v>
      </c>
      <c r="C30" s="11" t="s">
        <v>43</v>
      </c>
      <c r="D30" s="4">
        <v>4555.8</v>
      </c>
      <c r="E30" s="4"/>
      <c r="F30" s="4">
        <f>D30+E30</f>
        <v>4555.8</v>
      </c>
    </row>
    <row r="31" spans="1:6" ht="25.5" customHeight="1">
      <c r="A31" s="10" t="s">
        <v>62</v>
      </c>
      <c r="B31" s="11" t="s">
        <v>240</v>
      </c>
      <c r="C31" s="11" t="s">
        <v>61</v>
      </c>
      <c r="D31" s="4">
        <v>37</v>
      </c>
      <c r="E31" s="4"/>
      <c r="F31" s="4">
        <f>D31+E31</f>
        <v>37</v>
      </c>
    </row>
    <row r="32" spans="1:6" ht="63" customHeight="1">
      <c r="A32" s="21" t="s">
        <v>172</v>
      </c>
      <c r="B32" s="22" t="s">
        <v>113</v>
      </c>
      <c r="C32" s="22"/>
      <c r="D32" s="23">
        <f>D33+D36</f>
        <v>9776</v>
      </c>
      <c r="E32" s="23">
        <f>E33+E36</f>
        <v>1468</v>
      </c>
      <c r="F32" s="23">
        <f>F33+F36</f>
        <v>11244</v>
      </c>
    </row>
    <row r="33" spans="1:6" ht="35.25" customHeight="1">
      <c r="A33" s="44" t="s">
        <v>171</v>
      </c>
      <c r="B33" s="37" t="s">
        <v>113</v>
      </c>
      <c r="C33" s="37"/>
      <c r="D33" s="36">
        <f>D34+D35</f>
        <v>6000</v>
      </c>
      <c r="E33" s="36">
        <f>E34+E35</f>
        <v>1487</v>
      </c>
      <c r="F33" s="36">
        <f>F34+F35</f>
        <v>7487</v>
      </c>
    </row>
    <row r="34" spans="1:6" ht="101.25" customHeight="1">
      <c r="A34" s="10" t="s">
        <v>40</v>
      </c>
      <c r="B34" s="11" t="s">
        <v>113</v>
      </c>
      <c r="C34" s="11" t="s">
        <v>41</v>
      </c>
      <c r="D34" s="4">
        <v>5800</v>
      </c>
      <c r="E34" s="4"/>
      <c r="F34" s="4">
        <f>D34+E34</f>
        <v>5800</v>
      </c>
    </row>
    <row r="35" spans="1:6" ht="42.75" customHeight="1">
      <c r="A35" s="10" t="s">
        <v>42</v>
      </c>
      <c r="B35" s="11" t="s">
        <v>113</v>
      </c>
      <c r="C35" s="11" t="s">
        <v>43</v>
      </c>
      <c r="D35" s="4">
        <v>200</v>
      </c>
      <c r="E35" s="4">
        <v>1487</v>
      </c>
      <c r="F35" s="4">
        <f>D35+E35</f>
        <v>1687</v>
      </c>
    </row>
    <row r="36" spans="1:6" ht="91.5" customHeight="1">
      <c r="A36" s="44" t="s">
        <v>245</v>
      </c>
      <c r="B36" s="37" t="s">
        <v>246</v>
      </c>
      <c r="C36" s="37"/>
      <c r="D36" s="36">
        <f>D37</f>
        <v>3776</v>
      </c>
      <c r="E36" s="36">
        <f>E37</f>
        <v>-19</v>
      </c>
      <c r="F36" s="36">
        <f>F37</f>
        <v>3757</v>
      </c>
    </row>
    <row r="37" spans="1:6" ht="102.75" customHeight="1">
      <c r="A37" s="10" t="s">
        <v>40</v>
      </c>
      <c r="B37" s="11" t="s">
        <v>247</v>
      </c>
      <c r="C37" s="11" t="s">
        <v>41</v>
      </c>
      <c r="D37" s="4">
        <v>3776</v>
      </c>
      <c r="E37" s="4">
        <v>-19</v>
      </c>
      <c r="F37" s="4">
        <f>D37+E37</f>
        <v>3757</v>
      </c>
    </row>
    <row r="38" spans="1:6" ht="57" customHeight="1">
      <c r="A38" s="21" t="s">
        <v>114</v>
      </c>
      <c r="B38" s="22" t="s">
        <v>115</v>
      </c>
      <c r="C38" s="22"/>
      <c r="D38" s="23">
        <f aca="true" t="shared" si="1" ref="D38:F39">D39</f>
        <v>100</v>
      </c>
      <c r="E38" s="23">
        <f t="shared" si="1"/>
        <v>0</v>
      </c>
      <c r="F38" s="23">
        <f t="shared" si="1"/>
        <v>100</v>
      </c>
    </row>
    <row r="39" spans="1:6" ht="47.25" customHeight="1">
      <c r="A39" s="10" t="s">
        <v>11</v>
      </c>
      <c r="B39" s="11" t="s">
        <v>115</v>
      </c>
      <c r="C39" s="11"/>
      <c r="D39" s="4">
        <f t="shared" si="1"/>
        <v>100</v>
      </c>
      <c r="E39" s="4">
        <f t="shared" si="1"/>
        <v>0</v>
      </c>
      <c r="F39" s="4">
        <f t="shared" si="1"/>
        <v>100</v>
      </c>
    </row>
    <row r="40" spans="1:6" ht="35.25" customHeight="1">
      <c r="A40" s="10" t="s">
        <v>42</v>
      </c>
      <c r="B40" s="11" t="s">
        <v>115</v>
      </c>
      <c r="C40" s="11" t="s">
        <v>43</v>
      </c>
      <c r="D40" s="4">
        <v>100</v>
      </c>
      <c r="E40" s="4"/>
      <c r="F40" s="4">
        <f>D40+E40</f>
        <v>100</v>
      </c>
    </row>
    <row r="41" spans="1:6" ht="89.25" customHeight="1">
      <c r="A41" s="5" t="s">
        <v>18</v>
      </c>
      <c r="B41" s="7" t="s">
        <v>65</v>
      </c>
      <c r="C41" s="7"/>
      <c r="D41" s="6">
        <f>D42+D47+D50+D55</f>
        <v>394112.17</v>
      </c>
      <c r="E41" s="6">
        <f>E42+E47+E50+E55</f>
        <v>0</v>
      </c>
      <c r="F41" s="6">
        <f>F42+F47+F50+F55</f>
        <v>394112.17</v>
      </c>
    </row>
    <row r="42" spans="1:6" ht="53.25" customHeight="1">
      <c r="A42" s="21" t="s">
        <v>59</v>
      </c>
      <c r="B42" s="22" t="s">
        <v>60</v>
      </c>
      <c r="C42" s="22"/>
      <c r="D42" s="23">
        <f>D43</f>
        <v>9321</v>
      </c>
      <c r="E42" s="23">
        <f>E43</f>
        <v>0</v>
      </c>
      <c r="F42" s="23">
        <f>F43</f>
        <v>9321</v>
      </c>
    </row>
    <row r="43" spans="1:6" ht="40.5" customHeight="1">
      <c r="A43" s="10" t="s">
        <v>2</v>
      </c>
      <c r="B43" s="11" t="s">
        <v>60</v>
      </c>
      <c r="C43" s="11"/>
      <c r="D43" s="4">
        <f>D44+D45+D46</f>
        <v>9321</v>
      </c>
      <c r="E43" s="4">
        <f>E44+E45+E46</f>
        <v>0</v>
      </c>
      <c r="F43" s="4">
        <f>F44+F45+F46</f>
        <v>9321</v>
      </c>
    </row>
    <row r="44" spans="1:6" ht="100.5" customHeight="1">
      <c r="A44" s="10" t="s">
        <v>40</v>
      </c>
      <c r="B44" s="11" t="s">
        <v>60</v>
      </c>
      <c r="C44" s="11" t="s">
        <v>41</v>
      </c>
      <c r="D44" s="4">
        <v>7980.14</v>
      </c>
      <c r="E44" s="4"/>
      <c r="F44" s="4">
        <f>D44+E44</f>
        <v>7980.14</v>
      </c>
    </row>
    <row r="45" spans="1:6" ht="42.75" customHeight="1">
      <c r="A45" s="10" t="s">
        <v>42</v>
      </c>
      <c r="B45" s="11" t="s">
        <v>60</v>
      </c>
      <c r="C45" s="11" t="s">
        <v>43</v>
      </c>
      <c r="D45" s="4">
        <v>1337.86</v>
      </c>
      <c r="E45" s="4"/>
      <c r="F45" s="4">
        <f>D45+E45</f>
        <v>1337.86</v>
      </c>
    </row>
    <row r="46" spans="1:6" ht="24" customHeight="1">
      <c r="A46" s="10" t="s">
        <v>62</v>
      </c>
      <c r="B46" s="11" t="s">
        <v>60</v>
      </c>
      <c r="C46" s="11" t="s">
        <v>61</v>
      </c>
      <c r="D46" s="4">
        <v>3</v>
      </c>
      <c r="E46" s="4"/>
      <c r="F46" s="4">
        <f>D46+E46</f>
        <v>3</v>
      </c>
    </row>
    <row r="47" spans="1:6" ht="63">
      <c r="A47" s="21" t="s">
        <v>234</v>
      </c>
      <c r="B47" s="22" t="s">
        <v>63</v>
      </c>
      <c r="C47" s="22"/>
      <c r="D47" s="23">
        <f aca="true" t="shared" si="2" ref="D47:F48">D48</f>
        <v>315</v>
      </c>
      <c r="E47" s="23">
        <f t="shared" si="2"/>
        <v>0</v>
      </c>
      <c r="F47" s="23">
        <f t="shared" si="2"/>
        <v>315</v>
      </c>
    </row>
    <row r="48" spans="1:6" ht="30.75" customHeight="1">
      <c r="A48" s="10" t="s">
        <v>64</v>
      </c>
      <c r="B48" s="11" t="s">
        <v>63</v>
      </c>
      <c r="C48" s="11"/>
      <c r="D48" s="4">
        <f t="shared" si="2"/>
        <v>315</v>
      </c>
      <c r="E48" s="4">
        <f t="shared" si="2"/>
        <v>0</v>
      </c>
      <c r="F48" s="4">
        <f t="shared" si="2"/>
        <v>315</v>
      </c>
    </row>
    <row r="49" spans="1:6" ht="39.75" customHeight="1">
      <c r="A49" s="10" t="s">
        <v>42</v>
      </c>
      <c r="B49" s="11" t="s">
        <v>63</v>
      </c>
      <c r="C49" s="11" t="s">
        <v>43</v>
      </c>
      <c r="D49" s="4">
        <v>315</v>
      </c>
      <c r="E49" s="4"/>
      <c r="F49" s="4">
        <f>D49+E49</f>
        <v>315</v>
      </c>
    </row>
    <row r="50" spans="1:6" ht="37.5" customHeight="1">
      <c r="A50" s="24" t="s">
        <v>7</v>
      </c>
      <c r="B50" s="25" t="s">
        <v>38</v>
      </c>
      <c r="C50" s="25"/>
      <c r="D50" s="26">
        <f>D51</f>
        <v>141827.45</v>
      </c>
      <c r="E50" s="26">
        <f>E51</f>
        <v>0</v>
      </c>
      <c r="F50" s="26">
        <f>F51</f>
        <v>141827.45</v>
      </c>
    </row>
    <row r="51" spans="1:6" ht="87.75" customHeight="1">
      <c r="A51" s="21" t="s">
        <v>219</v>
      </c>
      <c r="B51" s="22" t="s">
        <v>37</v>
      </c>
      <c r="C51" s="22"/>
      <c r="D51" s="23">
        <f>D52+D53</f>
        <v>141827.45</v>
      </c>
      <c r="E51" s="23">
        <f>E52+E53</f>
        <v>0</v>
      </c>
      <c r="F51" s="23">
        <f>F52+F53</f>
        <v>141827.45</v>
      </c>
    </row>
    <row r="52" spans="1:6" ht="55.5" customHeight="1">
      <c r="A52" s="10" t="s">
        <v>36</v>
      </c>
      <c r="B52" s="11" t="s">
        <v>37</v>
      </c>
      <c r="C52" s="11" t="s">
        <v>35</v>
      </c>
      <c r="D52" s="4">
        <v>49307.33</v>
      </c>
      <c r="E52" s="4"/>
      <c r="F52" s="4">
        <f>D52+E52</f>
        <v>49307.33</v>
      </c>
    </row>
    <row r="53" spans="1:6" ht="105.75" customHeight="1">
      <c r="A53" s="47" t="s">
        <v>46</v>
      </c>
      <c r="B53" s="37" t="s">
        <v>31</v>
      </c>
      <c r="C53" s="37"/>
      <c r="D53" s="36">
        <f>D54</f>
        <v>92520.12</v>
      </c>
      <c r="E53" s="36">
        <f>E54</f>
        <v>0</v>
      </c>
      <c r="F53" s="36">
        <f>F54</f>
        <v>92520.12</v>
      </c>
    </row>
    <row r="54" spans="1:6" ht="55.5" customHeight="1">
      <c r="A54" s="12" t="s">
        <v>36</v>
      </c>
      <c r="B54" s="11" t="s">
        <v>31</v>
      </c>
      <c r="C54" s="11" t="s">
        <v>35</v>
      </c>
      <c r="D54" s="4">
        <v>92520.12</v>
      </c>
      <c r="E54" s="4"/>
      <c r="F54" s="4">
        <f>D54+E54</f>
        <v>92520.12</v>
      </c>
    </row>
    <row r="55" spans="1:6" ht="15.75">
      <c r="A55" s="24" t="s">
        <v>8</v>
      </c>
      <c r="B55" s="25" t="s">
        <v>48</v>
      </c>
      <c r="C55" s="25"/>
      <c r="D55" s="26">
        <f>D56+D68</f>
        <v>242648.71999999997</v>
      </c>
      <c r="E55" s="26">
        <f>E56+E68</f>
        <v>0</v>
      </c>
      <c r="F55" s="26">
        <f>F56+F68</f>
        <v>242648.71999999997</v>
      </c>
    </row>
    <row r="56" spans="1:6" ht="114" customHeight="1">
      <c r="A56" s="21" t="s">
        <v>47</v>
      </c>
      <c r="B56" s="22" t="s">
        <v>51</v>
      </c>
      <c r="C56" s="22"/>
      <c r="D56" s="23">
        <f>D57+D59+D61+D63+D65</f>
        <v>207559.71999999997</v>
      </c>
      <c r="E56" s="23">
        <f>E57+E59+E61+E63+E65</f>
        <v>0</v>
      </c>
      <c r="F56" s="23">
        <f>F57+F59+F61+F63+F65</f>
        <v>207559.71999999997</v>
      </c>
    </row>
    <row r="57" spans="1:6" ht="64.5" customHeight="1">
      <c r="A57" s="10" t="s">
        <v>49</v>
      </c>
      <c r="B57" s="11" t="s">
        <v>52</v>
      </c>
      <c r="C57" s="11"/>
      <c r="D57" s="4">
        <f>D58</f>
        <v>135699.57</v>
      </c>
      <c r="E57" s="4">
        <f>E58</f>
        <v>0</v>
      </c>
      <c r="F57" s="4">
        <f>F58</f>
        <v>135699.57</v>
      </c>
    </row>
    <row r="58" spans="1:6" ht="47.25">
      <c r="A58" s="10" t="s">
        <v>36</v>
      </c>
      <c r="B58" s="11" t="s">
        <v>52</v>
      </c>
      <c r="C58" s="11" t="s">
        <v>35</v>
      </c>
      <c r="D58" s="4">
        <v>135699.57</v>
      </c>
      <c r="E58" s="4"/>
      <c r="F58" s="4">
        <f>D58+E58</f>
        <v>135699.57</v>
      </c>
    </row>
    <row r="59" spans="1:6" ht="63" customHeight="1">
      <c r="A59" s="44" t="s">
        <v>230</v>
      </c>
      <c r="B59" s="37" t="s">
        <v>53</v>
      </c>
      <c r="C59" s="37"/>
      <c r="D59" s="36">
        <f>D60</f>
        <v>65150.8</v>
      </c>
      <c r="E59" s="36">
        <f>E60</f>
        <v>0</v>
      </c>
      <c r="F59" s="36">
        <f>F60</f>
        <v>65150.8</v>
      </c>
    </row>
    <row r="60" spans="1:6" ht="47.25">
      <c r="A60" s="10" t="s">
        <v>36</v>
      </c>
      <c r="B60" s="11" t="s">
        <v>53</v>
      </c>
      <c r="C60" s="11" t="s">
        <v>35</v>
      </c>
      <c r="D60" s="4">
        <v>65150.8</v>
      </c>
      <c r="E60" s="4"/>
      <c r="F60" s="4">
        <f>D60+E60</f>
        <v>65150.8</v>
      </c>
    </row>
    <row r="61" spans="1:6" ht="37.5" customHeight="1">
      <c r="A61" s="44" t="s">
        <v>50</v>
      </c>
      <c r="B61" s="37" t="s">
        <v>54</v>
      </c>
      <c r="C61" s="37"/>
      <c r="D61" s="36">
        <f>D62</f>
        <v>2138.8</v>
      </c>
      <c r="E61" s="36">
        <f>E62</f>
        <v>0</v>
      </c>
      <c r="F61" s="36">
        <f>F62</f>
        <v>2138.8</v>
      </c>
    </row>
    <row r="62" spans="1:6" ht="55.5" customHeight="1">
      <c r="A62" s="10" t="s">
        <v>36</v>
      </c>
      <c r="B62" s="11" t="s">
        <v>54</v>
      </c>
      <c r="C62" s="11" t="s">
        <v>35</v>
      </c>
      <c r="D62" s="4">
        <v>2138.8</v>
      </c>
      <c r="E62" s="4"/>
      <c r="F62" s="4">
        <f>D62+E62</f>
        <v>2138.8</v>
      </c>
    </row>
    <row r="63" spans="1:6" ht="51.75" customHeight="1">
      <c r="A63" s="44" t="s">
        <v>225</v>
      </c>
      <c r="B63" s="37" t="s">
        <v>226</v>
      </c>
      <c r="C63" s="37"/>
      <c r="D63" s="36">
        <f>D64</f>
        <v>2637</v>
      </c>
      <c r="E63" s="36">
        <f>E64</f>
        <v>0</v>
      </c>
      <c r="F63" s="36">
        <f>F64</f>
        <v>2637</v>
      </c>
    </row>
    <row r="64" spans="1:6" ht="47.25">
      <c r="A64" s="10" t="s">
        <v>36</v>
      </c>
      <c r="B64" s="11" t="s">
        <v>226</v>
      </c>
      <c r="C64" s="11" t="s">
        <v>35</v>
      </c>
      <c r="D64" s="4">
        <v>2637</v>
      </c>
      <c r="E64" s="4"/>
      <c r="F64" s="4">
        <f>E64+D64</f>
        <v>2637</v>
      </c>
    </row>
    <row r="65" spans="1:6" ht="15.75">
      <c r="A65" s="44" t="s">
        <v>227</v>
      </c>
      <c r="B65" s="37" t="s">
        <v>228</v>
      </c>
      <c r="C65" s="37"/>
      <c r="D65" s="36">
        <f>D66</f>
        <v>1933.55</v>
      </c>
      <c r="E65" s="36">
        <f>E66</f>
        <v>0</v>
      </c>
      <c r="F65" s="36">
        <f>F66</f>
        <v>1933.55</v>
      </c>
    </row>
    <row r="66" spans="1:6" ht="47.25">
      <c r="A66" s="10" t="s">
        <v>36</v>
      </c>
      <c r="B66" s="11" t="s">
        <v>228</v>
      </c>
      <c r="C66" s="11" t="s">
        <v>35</v>
      </c>
      <c r="D66" s="4">
        <v>1933.55</v>
      </c>
      <c r="E66" s="4"/>
      <c r="F66" s="4">
        <f>D66+E66</f>
        <v>1933.55</v>
      </c>
    </row>
    <row r="67" spans="1:6" ht="36.75" customHeight="1">
      <c r="A67" s="8" t="s">
        <v>217</v>
      </c>
      <c r="B67" s="51" t="s">
        <v>56</v>
      </c>
      <c r="C67" s="51"/>
      <c r="D67" s="9">
        <f>D68</f>
        <v>35089</v>
      </c>
      <c r="E67" s="9">
        <f>E68</f>
        <v>0</v>
      </c>
      <c r="F67" s="9">
        <f>F68</f>
        <v>35089</v>
      </c>
    </row>
    <row r="68" spans="1:6" ht="35.25" customHeight="1">
      <c r="A68" s="21" t="s">
        <v>55</v>
      </c>
      <c r="B68" s="22" t="s">
        <v>218</v>
      </c>
      <c r="C68" s="22"/>
      <c r="D68" s="23">
        <f>SUM(D69)</f>
        <v>35089</v>
      </c>
      <c r="E68" s="23">
        <f>SUM(E69)</f>
        <v>0</v>
      </c>
      <c r="F68" s="23">
        <f>SUM(F69)</f>
        <v>35089</v>
      </c>
    </row>
    <row r="69" spans="1:6" ht="47.25" customHeight="1">
      <c r="A69" s="10" t="s">
        <v>57</v>
      </c>
      <c r="B69" s="11" t="s">
        <v>58</v>
      </c>
      <c r="C69" s="11"/>
      <c r="D69" s="4">
        <f>D70</f>
        <v>35089</v>
      </c>
      <c r="E69" s="4">
        <f>E70</f>
        <v>0</v>
      </c>
      <c r="F69" s="4">
        <f>F70</f>
        <v>35089</v>
      </c>
    </row>
    <row r="70" spans="1:6" ht="51.75" customHeight="1">
      <c r="A70" s="10" t="s">
        <v>36</v>
      </c>
      <c r="B70" s="11" t="s">
        <v>58</v>
      </c>
      <c r="C70" s="11" t="s">
        <v>35</v>
      </c>
      <c r="D70" s="4">
        <v>35089</v>
      </c>
      <c r="E70" s="4"/>
      <c r="F70" s="4">
        <f>D70+E70</f>
        <v>35089</v>
      </c>
    </row>
    <row r="71" spans="1:6" ht="31.5">
      <c r="A71" s="5" t="s">
        <v>4</v>
      </c>
      <c r="B71" s="7" t="s">
        <v>73</v>
      </c>
      <c r="C71" s="7"/>
      <c r="D71" s="6">
        <f>D72+D76+D94+D100+D106+D84+D80+D116+D120</f>
        <v>37532.06</v>
      </c>
      <c r="E71" s="6">
        <f>E72+E76+E94+E100+E106+E84+E80+E116+E120</f>
        <v>-1513.31</v>
      </c>
      <c r="F71" s="6">
        <f>F72+F76+F94+F100+F106+F84+F80+F116+F120</f>
        <v>36018.75</v>
      </c>
    </row>
    <row r="72" spans="1:6" ht="80.25" customHeight="1">
      <c r="A72" s="21" t="s">
        <v>45</v>
      </c>
      <c r="B72" s="22" t="s">
        <v>44</v>
      </c>
      <c r="C72" s="22"/>
      <c r="D72" s="23">
        <f>D73</f>
        <v>1638.57</v>
      </c>
      <c r="E72" s="23">
        <f>E73</f>
        <v>0</v>
      </c>
      <c r="F72" s="23">
        <f>F73</f>
        <v>1638.57</v>
      </c>
    </row>
    <row r="73" spans="1:6" ht="63">
      <c r="A73" s="10" t="s">
        <v>91</v>
      </c>
      <c r="B73" s="11" t="s">
        <v>44</v>
      </c>
      <c r="C73" s="22"/>
      <c r="D73" s="4">
        <f>D74+D75</f>
        <v>1638.57</v>
      </c>
      <c r="E73" s="4">
        <f>E74+E75</f>
        <v>0</v>
      </c>
      <c r="F73" s="4">
        <f>F74+F75</f>
        <v>1638.57</v>
      </c>
    </row>
    <row r="74" spans="1:6" ht="100.5" customHeight="1">
      <c r="A74" s="10" t="s">
        <v>40</v>
      </c>
      <c r="B74" s="11" t="s">
        <v>44</v>
      </c>
      <c r="C74" s="11" t="s">
        <v>41</v>
      </c>
      <c r="D74" s="4">
        <v>1550</v>
      </c>
      <c r="E74" s="4"/>
      <c r="F74" s="4">
        <f>D74+E74</f>
        <v>1550</v>
      </c>
    </row>
    <row r="75" spans="1:6" ht="40.5" customHeight="1">
      <c r="A75" s="10" t="s">
        <v>42</v>
      </c>
      <c r="B75" s="11" t="s">
        <v>44</v>
      </c>
      <c r="C75" s="11" t="s">
        <v>43</v>
      </c>
      <c r="D75" s="4">
        <v>88.57</v>
      </c>
      <c r="E75" s="4"/>
      <c r="F75" s="4">
        <f>D75+E75</f>
        <v>88.57</v>
      </c>
    </row>
    <row r="76" spans="1:6" ht="75.75" customHeight="1">
      <c r="A76" s="21" t="s">
        <v>250</v>
      </c>
      <c r="B76" s="22" t="s">
        <v>39</v>
      </c>
      <c r="C76" s="22"/>
      <c r="D76" s="23">
        <f>D77</f>
        <v>797</v>
      </c>
      <c r="E76" s="23">
        <f>E77</f>
        <v>0</v>
      </c>
      <c r="F76" s="23">
        <f>F77</f>
        <v>797</v>
      </c>
    </row>
    <row r="77" spans="1:6" ht="90.75" customHeight="1">
      <c r="A77" s="10" t="s">
        <v>90</v>
      </c>
      <c r="B77" s="11" t="s">
        <v>39</v>
      </c>
      <c r="C77" s="11"/>
      <c r="D77" s="4">
        <f>D78+D79</f>
        <v>797</v>
      </c>
      <c r="E77" s="4">
        <f>E78+E79</f>
        <v>0</v>
      </c>
      <c r="F77" s="4">
        <f>F78+F79</f>
        <v>797</v>
      </c>
    </row>
    <row r="78" spans="1:6" ht="93" customHeight="1">
      <c r="A78" s="10" t="s">
        <v>40</v>
      </c>
      <c r="B78" s="11" t="s">
        <v>39</v>
      </c>
      <c r="C78" s="11" t="s">
        <v>41</v>
      </c>
      <c r="D78" s="4">
        <v>547</v>
      </c>
      <c r="E78" s="4"/>
      <c r="F78" s="4">
        <f>D78+E78</f>
        <v>547</v>
      </c>
    </row>
    <row r="79" spans="1:6" ht="50.25" customHeight="1">
      <c r="A79" s="10" t="s">
        <v>42</v>
      </c>
      <c r="B79" s="11" t="s">
        <v>39</v>
      </c>
      <c r="C79" s="11" t="s">
        <v>43</v>
      </c>
      <c r="D79" s="4">
        <v>250</v>
      </c>
      <c r="E79" s="4"/>
      <c r="F79" s="4">
        <f>D79+E79</f>
        <v>250</v>
      </c>
    </row>
    <row r="80" spans="1:6" ht="57.75" customHeight="1">
      <c r="A80" s="21" t="s">
        <v>137</v>
      </c>
      <c r="B80" s="22" t="s">
        <v>138</v>
      </c>
      <c r="C80" s="22"/>
      <c r="D80" s="23">
        <f>D81</f>
        <v>570</v>
      </c>
      <c r="E80" s="23">
        <f>E81</f>
        <v>0</v>
      </c>
      <c r="F80" s="23">
        <f>F81</f>
        <v>570</v>
      </c>
    </row>
    <row r="81" spans="1:6" ht="39.75" customHeight="1">
      <c r="A81" s="44" t="s">
        <v>136</v>
      </c>
      <c r="B81" s="37" t="s">
        <v>138</v>
      </c>
      <c r="C81" s="37"/>
      <c r="D81" s="36">
        <f>D82+D83</f>
        <v>570</v>
      </c>
      <c r="E81" s="36">
        <f>E82+E83</f>
        <v>0</v>
      </c>
      <c r="F81" s="36">
        <f>F82+F83</f>
        <v>570</v>
      </c>
    </row>
    <row r="82" spans="1:6" ht="39.75" customHeight="1">
      <c r="A82" s="10" t="s">
        <v>42</v>
      </c>
      <c r="B82" s="11" t="s">
        <v>138</v>
      </c>
      <c r="C82" s="11" t="s">
        <v>43</v>
      </c>
      <c r="D82" s="4">
        <v>470</v>
      </c>
      <c r="E82" s="4"/>
      <c r="F82" s="4">
        <f>D82+E82</f>
        <v>470</v>
      </c>
    </row>
    <row r="83" spans="1:6" ht="39.75" customHeight="1">
      <c r="A83" s="10" t="s">
        <v>81</v>
      </c>
      <c r="B83" s="11" t="s">
        <v>138</v>
      </c>
      <c r="C83" s="11" t="s">
        <v>83</v>
      </c>
      <c r="D83" s="4">
        <v>100</v>
      </c>
      <c r="E83" s="4"/>
      <c r="F83" s="4">
        <f>D83+E83</f>
        <v>100</v>
      </c>
    </row>
    <row r="84" spans="1:6" ht="51.75" customHeight="1">
      <c r="A84" s="41" t="s">
        <v>19</v>
      </c>
      <c r="B84" s="42" t="s">
        <v>131</v>
      </c>
      <c r="C84" s="42"/>
      <c r="D84" s="43">
        <f>D85</f>
        <v>5904</v>
      </c>
      <c r="E84" s="43">
        <f>E85</f>
        <v>0</v>
      </c>
      <c r="F84" s="43">
        <f>F85</f>
        <v>5904</v>
      </c>
    </row>
    <row r="85" spans="1:6" ht="51.75" customHeight="1">
      <c r="A85" s="38" t="s">
        <v>132</v>
      </c>
      <c r="B85" s="39" t="s">
        <v>133</v>
      </c>
      <c r="C85" s="39"/>
      <c r="D85" s="40">
        <f>D86+D88+D90+D92</f>
        <v>5904</v>
      </c>
      <c r="E85" s="40">
        <f>E86+E88+E90+E92</f>
        <v>0</v>
      </c>
      <c r="F85" s="40">
        <f>F86+F88+F90+F92</f>
        <v>5904</v>
      </c>
    </row>
    <row r="86" spans="1:6" ht="183.75" customHeight="1">
      <c r="A86" s="44" t="s">
        <v>236</v>
      </c>
      <c r="B86" s="37" t="s">
        <v>133</v>
      </c>
      <c r="C86" s="37"/>
      <c r="D86" s="36">
        <f>D87</f>
        <v>2750</v>
      </c>
      <c r="E86" s="36">
        <f>E87</f>
        <v>0</v>
      </c>
      <c r="F86" s="36">
        <f>F87</f>
        <v>2750</v>
      </c>
    </row>
    <row r="87" spans="1:6" ht="31.5">
      <c r="A87" s="10" t="s">
        <v>81</v>
      </c>
      <c r="B87" s="11" t="s">
        <v>133</v>
      </c>
      <c r="C87" s="11" t="s">
        <v>83</v>
      </c>
      <c r="D87" s="4">
        <v>2750</v>
      </c>
      <c r="E87" s="4"/>
      <c r="F87" s="4">
        <f>D87+E87</f>
        <v>2750</v>
      </c>
    </row>
    <row r="88" spans="1:6" ht="176.25" customHeight="1">
      <c r="A88" s="44" t="s">
        <v>231</v>
      </c>
      <c r="B88" s="37" t="s">
        <v>134</v>
      </c>
      <c r="C88" s="37"/>
      <c r="D88" s="36">
        <f>D89</f>
        <v>1739</v>
      </c>
      <c r="E88" s="36">
        <f>E89</f>
        <v>0</v>
      </c>
      <c r="F88" s="36">
        <f>F89</f>
        <v>1739</v>
      </c>
    </row>
    <row r="89" spans="1:6" ht="31.5">
      <c r="A89" s="10" t="s">
        <v>81</v>
      </c>
      <c r="B89" s="11" t="s">
        <v>134</v>
      </c>
      <c r="C89" s="11" t="s">
        <v>83</v>
      </c>
      <c r="D89" s="4">
        <f>1000+150+250+139+100+100</f>
        <v>1739</v>
      </c>
      <c r="E89" s="4"/>
      <c r="F89" s="4">
        <f>D89+E89</f>
        <v>1739</v>
      </c>
    </row>
    <row r="90" spans="1:6" ht="129.75" customHeight="1">
      <c r="A90" s="44" t="s">
        <v>232</v>
      </c>
      <c r="B90" s="37" t="s">
        <v>135</v>
      </c>
      <c r="C90" s="37"/>
      <c r="D90" s="36">
        <f>D91</f>
        <v>1380</v>
      </c>
      <c r="E90" s="36">
        <f>E91</f>
        <v>0</v>
      </c>
      <c r="F90" s="36">
        <f>F91</f>
        <v>1380</v>
      </c>
    </row>
    <row r="91" spans="1:6" ht="31.5">
      <c r="A91" s="10" t="s">
        <v>81</v>
      </c>
      <c r="B91" s="11" t="s">
        <v>135</v>
      </c>
      <c r="C91" s="11" t="s">
        <v>83</v>
      </c>
      <c r="D91" s="4">
        <v>1380</v>
      </c>
      <c r="E91" s="4"/>
      <c r="F91" s="4">
        <f>D91+E91</f>
        <v>1380</v>
      </c>
    </row>
    <row r="92" spans="1:6" ht="80.25" customHeight="1">
      <c r="A92" s="44" t="s">
        <v>214</v>
      </c>
      <c r="B92" s="37" t="s">
        <v>139</v>
      </c>
      <c r="C92" s="37"/>
      <c r="D92" s="36">
        <f>D93</f>
        <v>35</v>
      </c>
      <c r="E92" s="36">
        <f>E93</f>
        <v>0</v>
      </c>
      <c r="F92" s="36">
        <f>F93</f>
        <v>35</v>
      </c>
    </row>
    <row r="93" spans="1:6" ht="31.5">
      <c r="A93" s="10" t="s">
        <v>81</v>
      </c>
      <c r="B93" s="11" t="s">
        <v>139</v>
      </c>
      <c r="C93" s="11" t="s">
        <v>83</v>
      </c>
      <c r="D93" s="4">
        <v>35</v>
      </c>
      <c r="E93" s="4"/>
      <c r="F93" s="4">
        <f>D93+E93</f>
        <v>35</v>
      </c>
    </row>
    <row r="94" spans="1:6" ht="63">
      <c r="A94" s="24" t="s">
        <v>68</v>
      </c>
      <c r="B94" s="25" t="s">
        <v>69</v>
      </c>
      <c r="C94" s="25"/>
      <c r="D94" s="26">
        <f>D95</f>
        <v>7817.79</v>
      </c>
      <c r="E94" s="26">
        <f>E95</f>
        <v>-1513.31</v>
      </c>
      <c r="F94" s="26">
        <f>F95</f>
        <v>6304.48</v>
      </c>
    </row>
    <row r="95" spans="1:6" ht="47.25">
      <c r="A95" s="21" t="s">
        <v>70</v>
      </c>
      <c r="B95" s="22" t="s">
        <v>204</v>
      </c>
      <c r="C95" s="22"/>
      <c r="D95" s="23">
        <f>D96+D98</f>
        <v>7817.79</v>
      </c>
      <c r="E95" s="23">
        <f>E96+E98</f>
        <v>-1513.31</v>
      </c>
      <c r="F95" s="23">
        <f>F96+F98</f>
        <v>6304.48</v>
      </c>
    </row>
    <row r="96" spans="1:6" ht="63">
      <c r="A96" s="44" t="s">
        <v>72</v>
      </c>
      <c r="B96" s="37" t="s">
        <v>71</v>
      </c>
      <c r="C96" s="37"/>
      <c r="D96" s="36">
        <f>D97</f>
        <v>7566.56</v>
      </c>
      <c r="E96" s="36">
        <f>E97</f>
        <v>-1513.31</v>
      </c>
      <c r="F96" s="36">
        <f>F97</f>
        <v>6053.25</v>
      </c>
    </row>
    <row r="97" spans="1:6" ht="47.25">
      <c r="A97" s="10" t="s">
        <v>36</v>
      </c>
      <c r="B97" s="11" t="s">
        <v>71</v>
      </c>
      <c r="C97" s="11" t="s">
        <v>35</v>
      </c>
      <c r="D97" s="4">
        <v>7566.56</v>
      </c>
      <c r="E97" s="4">
        <v>-1513.31</v>
      </c>
      <c r="F97" s="4">
        <f>D97+E97</f>
        <v>6053.25</v>
      </c>
    </row>
    <row r="98" spans="1:6" ht="104.25" customHeight="1">
      <c r="A98" s="44" t="s">
        <v>79</v>
      </c>
      <c r="B98" s="37" t="s">
        <v>80</v>
      </c>
      <c r="C98" s="37"/>
      <c r="D98" s="36">
        <f>D99</f>
        <v>251.23</v>
      </c>
      <c r="E98" s="36">
        <f>E99</f>
        <v>0</v>
      </c>
      <c r="F98" s="36">
        <f>F99</f>
        <v>251.23</v>
      </c>
    </row>
    <row r="99" spans="1:6" ht="98.25" customHeight="1">
      <c r="A99" s="10" t="s">
        <v>40</v>
      </c>
      <c r="B99" s="11" t="s">
        <v>80</v>
      </c>
      <c r="C99" s="11" t="s">
        <v>41</v>
      </c>
      <c r="D99" s="4">
        <v>251.23</v>
      </c>
      <c r="E99" s="4"/>
      <c r="F99" s="4">
        <f>D99+E99</f>
        <v>251.23</v>
      </c>
    </row>
    <row r="100" spans="1:6" ht="55.5" customHeight="1">
      <c r="A100" s="24" t="s">
        <v>74</v>
      </c>
      <c r="B100" s="25" t="s">
        <v>75</v>
      </c>
      <c r="C100" s="25"/>
      <c r="D100" s="26">
        <f>D101+D104</f>
        <v>10238.640000000001</v>
      </c>
      <c r="E100" s="26">
        <f>E101+E104</f>
        <v>0</v>
      </c>
      <c r="F100" s="26">
        <f>F101+F104</f>
        <v>10238.640000000001</v>
      </c>
    </row>
    <row r="101" spans="1:6" ht="47.25">
      <c r="A101" s="21" t="s">
        <v>76</v>
      </c>
      <c r="B101" s="22" t="s">
        <v>77</v>
      </c>
      <c r="C101" s="22"/>
      <c r="D101" s="23">
        <f aca="true" t="shared" si="3" ref="D101:F102">D102</f>
        <v>1771.44</v>
      </c>
      <c r="E101" s="23">
        <f t="shared" si="3"/>
        <v>0</v>
      </c>
      <c r="F101" s="23">
        <f t="shared" si="3"/>
        <v>1771.44</v>
      </c>
    </row>
    <row r="102" spans="1:6" ht="108" customHeight="1">
      <c r="A102" s="44" t="s">
        <v>78</v>
      </c>
      <c r="B102" s="37" t="s">
        <v>77</v>
      </c>
      <c r="C102" s="37"/>
      <c r="D102" s="36">
        <f t="shared" si="3"/>
        <v>1771.44</v>
      </c>
      <c r="E102" s="36">
        <f t="shared" si="3"/>
        <v>0</v>
      </c>
      <c r="F102" s="36">
        <f t="shared" si="3"/>
        <v>1771.44</v>
      </c>
    </row>
    <row r="103" spans="1:6" ht="106.5" customHeight="1">
      <c r="A103" s="10" t="s">
        <v>40</v>
      </c>
      <c r="B103" s="11" t="s">
        <v>77</v>
      </c>
      <c r="C103" s="11" t="s">
        <v>41</v>
      </c>
      <c r="D103" s="4">
        <v>1771.44</v>
      </c>
      <c r="E103" s="4"/>
      <c r="F103" s="4">
        <f>D103+E103</f>
        <v>1771.44</v>
      </c>
    </row>
    <row r="104" spans="1:6" ht="127.5" customHeight="1">
      <c r="A104" s="44" t="s">
        <v>20</v>
      </c>
      <c r="B104" s="37" t="s">
        <v>82</v>
      </c>
      <c r="C104" s="37"/>
      <c r="D104" s="36">
        <f>D105</f>
        <v>8467.2</v>
      </c>
      <c r="E104" s="36">
        <f>E105</f>
        <v>0</v>
      </c>
      <c r="F104" s="36">
        <f>F105</f>
        <v>8467.2</v>
      </c>
    </row>
    <row r="105" spans="1:6" ht="41.25" customHeight="1">
      <c r="A105" s="10" t="s">
        <v>81</v>
      </c>
      <c r="B105" s="11" t="s">
        <v>82</v>
      </c>
      <c r="C105" s="11" t="s">
        <v>83</v>
      </c>
      <c r="D105" s="4">
        <v>8467.2</v>
      </c>
      <c r="E105" s="4"/>
      <c r="F105" s="4">
        <f>D105+E105</f>
        <v>8467.2</v>
      </c>
    </row>
    <row r="106" spans="1:6" ht="42.75" customHeight="1">
      <c r="A106" s="24" t="s">
        <v>93</v>
      </c>
      <c r="B106" s="25" t="s">
        <v>96</v>
      </c>
      <c r="C106" s="25"/>
      <c r="D106" s="48">
        <f>D107+D112+D114</f>
        <v>7390.17</v>
      </c>
      <c r="E106" s="48">
        <f>E107+E112+E114</f>
        <v>0</v>
      </c>
      <c r="F106" s="48">
        <f>F107+F112+F114</f>
        <v>7390.17</v>
      </c>
    </row>
    <row r="107" spans="1:6" ht="31.5">
      <c r="A107" s="21" t="s">
        <v>94</v>
      </c>
      <c r="B107" s="22" t="s">
        <v>207</v>
      </c>
      <c r="C107" s="22"/>
      <c r="D107" s="23">
        <f>D108+D110</f>
        <v>4010.17</v>
      </c>
      <c r="E107" s="23">
        <f>E108+E110</f>
        <v>0</v>
      </c>
      <c r="F107" s="23">
        <f>F108+F110</f>
        <v>4010.17</v>
      </c>
    </row>
    <row r="108" spans="1:6" ht="48" customHeight="1">
      <c r="A108" s="44" t="s">
        <v>140</v>
      </c>
      <c r="B108" s="37" t="s">
        <v>95</v>
      </c>
      <c r="C108" s="37"/>
      <c r="D108" s="36">
        <f>D109</f>
        <v>2239.04</v>
      </c>
      <c r="E108" s="36">
        <f>E109</f>
        <v>0</v>
      </c>
      <c r="F108" s="36">
        <f>F109</f>
        <v>2239.04</v>
      </c>
    </row>
    <row r="109" spans="1:6" ht="45" customHeight="1">
      <c r="A109" s="10" t="s">
        <v>42</v>
      </c>
      <c r="B109" s="11" t="s">
        <v>95</v>
      </c>
      <c r="C109" s="11" t="s">
        <v>43</v>
      </c>
      <c r="D109" s="4">
        <v>2239.04</v>
      </c>
      <c r="E109" s="4"/>
      <c r="F109" s="4">
        <f>D109+E109</f>
        <v>2239.04</v>
      </c>
    </row>
    <row r="110" spans="1:6" ht="51" customHeight="1">
      <c r="A110" s="44" t="s">
        <v>205</v>
      </c>
      <c r="B110" s="37" t="s">
        <v>206</v>
      </c>
      <c r="C110" s="37"/>
      <c r="D110" s="36">
        <f>D111</f>
        <v>1771.13</v>
      </c>
      <c r="E110" s="36">
        <f>E111</f>
        <v>0</v>
      </c>
      <c r="F110" s="36">
        <f>F111</f>
        <v>1771.13</v>
      </c>
    </row>
    <row r="111" spans="1:6" ht="45.75" customHeight="1">
      <c r="A111" s="10" t="s">
        <v>42</v>
      </c>
      <c r="B111" s="11" t="s">
        <v>206</v>
      </c>
      <c r="C111" s="11" t="s">
        <v>43</v>
      </c>
      <c r="D111" s="4">
        <v>1771.13</v>
      </c>
      <c r="E111" s="4"/>
      <c r="F111" s="4">
        <f>D111+E111</f>
        <v>1771.13</v>
      </c>
    </row>
    <row r="112" spans="1:6" ht="48.75" customHeight="1">
      <c r="A112" s="44" t="s">
        <v>141</v>
      </c>
      <c r="B112" s="37" t="s">
        <v>142</v>
      </c>
      <c r="C112" s="37"/>
      <c r="D112" s="36">
        <f>D113</f>
        <v>3280</v>
      </c>
      <c r="E112" s="36">
        <f>E113</f>
        <v>0</v>
      </c>
      <c r="F112" s="36">
        <f>F113</f>
        <v>3280</v>
      </c>
    </row>
    <row r="113" spans="1:6" ht="48.75" customHeight="1">
      <c r="A113" s="10" t="s">
        <v>42</v>
      </c>
      <c r="B113" s="11" t="s">
        <v>142</v>
      </c>
      <c r="C113" s="11" t="s">
        <v>43</v>
      </c>
      <c r="D113" s="4">
        <v>3280</v>
      </c>
      <c r="E113" s="4"/>
      <c r="F113" s="4">
        <f>D113+E113</f>
        <v>3280</v>
      </c>
    </row>
    <row r="114" spans="1:6" ht="48.75" customHeight="1">
      <c r="A114" s="44" t="s">
        <v>143</v>
      </c>
      <c r="B114" s="37" t="s">
        <v>144</v>
      </c>
      <c r="C114" s="37"/>
      <c r="D114" s="36">
        <f>D115</f>
        <v>100</v>
      </c>
      <c r="E114" s="36">
        <f>E115</f>
        <v>0</v>
      </c>
      <c r="F114" s="36">
        <f>F115</f>
        <v>100</v>
      </c>
    </row>
    <row r="115" spans="1:6" ht="50.25" customHeight="1">
      <c r="A115" s="10" t="s">
        <v>42</v>
      </c>
      <c r="B115" s="11" t="s">
        <v>144</v>
      </c>
      <c r="C115" s="11" t="s">
        <v>43</v>
      </c>
      <c r="D115" s="4">
        <v>100</v>
      </c>
      <c r="E115" s="4"/>
      <c r="F115" s="4">
        <f>D115+E115</f>
        <v>100</v>
      </c>
    </row>
    <row r="116" spans="1:6" ht="24" customHeight="1">
      <c r="A116" s="26" t="s">
        <v>5</v>
      </c>
      <c r="B116" s="25" t="s">
        <v>146</v>
      </c>
      <c r="C116" s="25"/>
      <c r="D116" s="26">
        <f>D118</f>
        <v>100</v>
      </c>
      <c r="E116" s="26">
        <f>E118</f>
        <v>0</v>
      </c>
      <c r="F116" s="26">
        <f>F118</f>
        <v>100</v>
      </c>
    </row>
    <row r="117" spans="1:6" ht="54" customHeight="1">
      <c r="A117" s="21" t="s">
        <v>145</v>
      </c>
      <c r="B117" s="22" t="s">
        <v>146</v>
      </c>
      <c r="C117" s="22"/>
      <c r="D117" s="23">
        <f aca="true" t="shared" si="4" ref="D117:F118">D118</f>
        <v>100</v>
      </c>
      <c r="E117" s="23">
        <f t="shared" si="4"/>
        <v>0</v>
      </c>
      <c r="F117" s="23">
        <f t="shared" si="4"/>
        <v>100</v>
      </c>
    </row>
    <row r="118" spans="1:6" ht="59.25" customHeight="1">
      <c r="A118" s="45" t="s">
        <v>21</v>
      </c>
      <c r="B118" s="37" t="s">
        <v>146</v>
      </c>
      <c r="C118" s="37"/>
      <c r="D118" s="36">
        <f t="shared" si="4"/>
        <v>100</v>
      </c>
      <c r="E118" s="36">
        <f t="shared" si="4"/>
        <v>0</v>
      </c>
      <c r="F118" s="36">
        <f t="shared" si="4"/>
        <v>100</v>
      </c>
    </row>
    <row r="119" spans="1:6" ht="37.5" customHeight="1">
      <c r="A119" s="12" t="s">
        <v>42</v>
      </c>
      <c r="B119" s="11" t="s">
        <v>146</v>
      </c>
      <c r="C119" s="11" t="s">
        <v>83</v>
      </c>
      <c r="D119" s="4">
        <v>100</v>
      </c>
      <c r="E119" s="4"/>
      <c r="F119" s="4">
        <f>D119+E119</f>
        <v>100</v>
      </c>
    </row>
    <row r="120" spans="1:6" ht="45" customHeight="1">
      <c r="A120" s="35" t="s">
        <v>147</v>
      </c>
      <c r="B120" s="25" t="s">
        <v>149</v>
      </c>
      <c r="C120" s="25"/>
      <c r="D120" s="26">
        <f>D121</f>
        <v>3075.8900000000003</v>
      </c>
      <c r="E120" s="26">
        <f>E121</f>
        <v>0</v>
      </c>
      <c r="F120" s="26">
        <f>F121</f>
        <v>3075.8900000000003</v>
      </c>
    </row>
    <row r="121" spans="1:6" ht="45.75" customHeight="1">
      <c r="A121" s="47" t="s">
        <v>148</v>
      </c>
      <c r="B121" s="22" t="s">
        <v>149</v>
      </c>
      <c r="C121" s="22"/>
      <c r="D121" s="23">
        <f>D122+D124</f>
        <v>3075.8900000000003</v>
      </c>
      <c r="E121" s="23">
        <f>E122+E124</f>
        <v>0</v>
      </c>
      <c r="F121" s="23">
        <f>F122+F124</f>
        <v>3075.8900000000003</v>
      </c>
    </row>
    <row r="122" spans="1:6" ht="62.25" customHeight="1">
      <c r="A122" s="45" t="s">
        <v>208</v>
      </c>
      <c r="B122" s="37" t="s">
        <v>149</v>
      </c>
      <c r="C122" s="22"/>
      <c r="D122" s="36">
        <f>D123</f>
        <v>2718.11</v>
      </c>
      <c r="E122" s="36">
        <f>E123</f>
        <v>0</v>
      </c>
      <c r="F122" s="36">
        <f>F123</f>
        <v>2718.11</v>
      </c>
    </row>
    <row r="123" spans="1:6" ht="48" customHeight="1">
      <c r="A123" s="12" t="s">
        <v>81</v>
      </c>
      <c r="B123" s="11" t="s">
        <v>149</v>
      </c>
      <c r="C123" s="11" t="s">
        <v>83</v>
      </c>
      <c r="D123" s="4">
        <v>2718.11</v>
      </c>
      <c r="E123" s="4"/>
      <c r="F123" s="4">
        <f>D123+E123</f>
        <v>2718.11</v>
      </c>
    </row>
    <row r="124" spans="1:6" ht="48" customHeight="1">
      <c r="A124" s="45" t="s">
        <v>243</v>
      </c>
      <c r="B124" s="37" t="s">
        <v>244</v>
      </c>
      <c r="C124" s="37"/>
      <c r="D124" s="36">
        <f>D125</f>
        <v>357.78</v>
      </c>
      <c r="E124" s="36">
        <f>E125</f>
        <v>0</v>
      </c>
      <c r="F124" s="36">
        <f>F125</f>
        <v>357.78</v>
      </c>
    </row>
    <row r="125" spans="1:6" ht="48" customHeight="1">
      <c r="A125" s="12" t="s">
        <v>81</v>
      </c>
      <c r="B125" s="11" t="s">
        <v>244</v>
      </c>
      <c r="C125" s="11" t="s">
        <v>83</v>
      </c>
      <c r="D125" s="4">
        <v>357.78</v>
      </c>
      <c r="E125" s="4"/>
      <c r="F125" s="4">
        <f>D125+E125</f>
        <v>357.78</v>
      </c>
    </row>
    <row r="126" spans="1:6" ht="42" customHeight="1">
      <c r="A126" s="5" t="s">
        <v>6</v>
      </c>
      <c r="B126" s="7" t="s">
        <v>152</v>
      </c>
      <c r="C126" s="7"/>
      <c r="D126" s="15">
        <f>D127+D130+D133+D138+D143+D141</f>
        <v>54637.69</v>
      </c>
      <c r="E126" s="15">
        <f>E127+E130+E133+E138+E143+E141+E136</f>
        <v>5200</v>
      </c>
      <c r="F126" s="15">
        <f>F127+F130+F133+F138+F143+F141+F136</f>
        <v>59837.69</v>
      </c>
    </row>
    <row r="127" spans="1:6" ht="72" customHeight="1">
      <c r="A127" s="21" t="s">
        <v>150</v>
      </c>
      <c r="B127" s="22" t="s">
        <v>155</v>
      </c>
      <c r="C127" s="22"/>
      <c r="D127" s="28">
        <f aca="true" t="shared" si="5" ref="D127:F128">D128</f>
        <v>14000</v>
      </c>
      <c r="E127" s="28">
        <f t="shared" si="5"/>
        <v>0</v>
      </c>
      <c r="F127" s="28">
        <f t="shared" si="5"/>
        <v>14000</v>
      </c>
    </row>
    <row r="128" spans="1:6" ht="45.75" customHeight="1">
      <c r="A128" s="44" t="s">
        <v>151</v>
      </c>
      <c r="B128" s="37" t="s">
        <v>155</v>
      </c>
      <c r="C128" s="37"/>
      <c r="D128" s="46">
        <f t="shared" si="5"/>
        <v>14000</v>
      </c>
      <c r="E128" s="46">
        <f t="shared" si="5"/>
        <v>0</v>
      </c>
      <c r="F128" s="46">
        <f t="shared" si="5"/>
        <v>14000</v>
      </c>
    </row>
    <row r="129" spans="1:6" ht="66" customHeight="1">
      <c r="A129" s="10" t="s">
        <v>36</v>
      </c>
      <c r="B129" s="11" t="s">
        <v>155</v>
      </c>
      <c r="C129" s="11" t="s">
        <v>35</v>
      </c>
      <c r="D129" s="16">
        <v>14000</v>
      </c>
      <c r="E129" s="16"/>
      <c r="F129" s="16">
        <f>D129+E129</f>
        <v>14000</v>
      </c>
    </row>
    <row r="130" spans="1:6" ht="68.25" customHeight="1">
      <c r="A130" s="21" t="s">
        <v>153</v>
      </c>
      <c r="B130" s="22" t="s">
        <v>154</v>
      </c>
      <c r="C130" s="22"/>
      <c r="D130" s="28">
        <f aca="true" t="shared" si="6" ref="D130:F131">D131</f>
        <v>35100</v>
      </c>
      <c r="E130" s="28">
        <f t="shared" si="6"/>
        <v>200</v>
      </c>
      <c r="F130" s="28">
        <f t="shared" si="6"/>
        <v>35300</v>
      </c>
    </row>
    <row r="131" spans="1:6" ht="42" customHeight="1">
      <c r="A131" s="44" t="s">
        <v>156</v>
      </c>
      <c r="B131" s="37" t="s">
        <v>154</v>
      </c>
      <c r="C131" s="37"/>
      <c r="D131" s="46">
        <f t="shared" si="6"/>
        <v>35100</v>
      </c>
      <c r="E131" s="46">
        <f t="shared" si="6"/>
        <v>200</v>
      </c>
      <c r="F131" s="46">
        <f t="shared" si="6"/>
        <v>35300</v>
      </c>
    </row>
    <row r="132" spans="1:6" ht="60.75" customHeight="1">
      <c r="A132" s="10" t="s">
        <v>36</v>
      </c>
      <c r="B132" s="11" t="s">
        <v>154</v>
      </c>
      <c r="C132" s="11" t="s">
        <v>35</v>
      </c>
      <c r="D132" s="16">
        <v>35100</v>
      </c>
      <c r="E132" s="16">
        <v>200</v>
      </c>
      <c r="F132" s="16">
        <f>D132+E132</f>
        <v>35300</v>
      </c>
    </row>
    <row r="133" spans="1:6" ht="62.25" customHeight="1">
      <c r="A133" s="21" t="s">
        <v>157</v>
      </c>
      <c r="B133" s="22" t="s">
        <v>159</v>
      </c>
      <c r="C133" s="22"/>
      <c r="D133" s="28">
        <f aca="true" t="shared" si="7" ref="D133:F134">D134</f>
        <v>4100</v>
      </c>
      <c r="E133" s="28">
        <f t="shared" si="7"/>
        <v>0</v>
      </c>
      <c r="F133" s="28">
        <f t="shared" si="7"/>
        <v>4100</v>
      </c>
    </row>
    <row r="134" spans="1:6" ht="42.75" customHeight="1">
      <c r="A134" s="44" t="s">
        <v>158</v>
      </c>
      <c r="B134" s="37" t="s">
        <v>159</v>
      </c>
      <c r="C134" s="37"/>
      <c r="D134" s="46">
        <f t="shared" si="7"/>
        <v>4100</v>
      </c>
      <c r="E134" s="46">
        <f t="shared" si="7"/>
        <v>0</v>
      </c>
      <c r="F134" s="46">
        <f t="shared" si="7"/>
        <v>4100</v>
      </c>
    </row>
    <row r="135" spans="1:6" ht="63" customHeight="1">
      <c r="A135" s="10" t="s">
        <v>36</v>
      </c>
      <c r="B135" s="11" t="s">
        <v>159</v>
      </c>
      <c r="C135" s="11" t="s">
        <v>35</v>
      </c>
      <c r="D135" s="16">
        <v>4100</v>
      </c>
      <c r="E135" s="16"/>
      <c r="F135" s="16">
        <f>D135+E135</f>
        <v>4100</v>
      </c>
    </row>
    <row r="136" spans="1:6" ht="63" customHeight="1">
      <c r="A136" s="44" t="s">
        <v>310</v>
      </c>
      <c r="B136" s="37" t="s">
        <v>311</v>
      </c>
      <c r="C136" s="37"/>
      <c r="D136" s="46"/>
      <c r="E136" s="46">
        <f>E137</f>
        <v>5000</v>
      </c>
      <c r="F136" s="46">
        <f>F137</f>
        <v>5000</v>
      </c>
    </row>
    <row r="137" spans="1:6" ht="63" customHeight="1">
      <c r="A137" s="10" t="s">
        <v>42</v>
      </c>
      <c r="B137" s="11" t="s">
        <v>311</v>
      </c>
      <c r="C137" s="11" t="s">
        <v>43</v>
      </c>
      <c r="D137" s="16"/>
      <c r="E137" s="16">
        <v>5000</v>
      </c>
      <c r="F137" s="16">
        <f>D137+E137</f>
        <v>5000</v>
      </c>
    </row>
    <row r="138" spans="1:6" ht="54" customHeight="1">
      <c r="A138" s="21" t="s">
        <v>160</v>
      </c>
      <c r="B138" s="22" t="s">
        <v>161</v>
      </c>
      <c r="C138" s="22"/>
      <c r="D138" s="23">
        <f aca="true" t="shared" si="8" ref="D138:F139">D139</f>
        <v>420</v>
      </c>
      <c r="E138" s="23">
        <f t="shared" si="8"/>
        <v>0</v>
      </c>
      <c r="F138" s="23">
        <f t="shared" si="8"/>
        <v>420</v>
      </c>
    </row>
    <row r="139" spans="1:6" s="2" customFormat="1" ht="46.5" customHeight="1">
      <c r="A139" s="44" t="s">
        <v>14</v>
      </c>
      <c r="B139" s="37" t="s">
        <v>161</v>
      </c>
      <c r="C139" s="37"/>
      <c r="D139" s="36">
        <f t="shared" si="8"/>
        <v>420</v>
      </c>
      <c r="E139" s="36">
        <f t="shared" si="8"/>
        <v>0</v>
      </c>
      <c r="F139" s="36">
        <f t="shared" si="8"/>
        <v>420</v>
      </c>
    </row>
    <row r="140" spans="1:6" s="2" customFormat="1" ht="44.25" customHeight="1">
      <c r="A140" s="10" t="s">
        <v>42</v>
      </c>
      <c r="B140" s="11" t="s">
        <v>161</v>
      </c>
      <c r="C140" s="11" t="s">
        <v>43</v>
      </c>
      <c r="D140" s="4">
        <v>420</v>
      </c>
      <c r="E140" s="4"/>
      <c r="F140" s="4">
        <f>D140+E140</f>
        <v>420</v>
      </c>
    </row>
    <row r="141" spans="1:6" s="2" customFormat="1" ht="44.25" customHeight="1">
      <c r="A141" s="44" t="s">
        <v>241</v>
      </c>
      <c r="B141" s="37" t="s">
        <v>242</v>
      </c>
      <c r="C141" s="37"/>
      <c r="D141" s="36">
        <f>D142</f>
        <v>517.69</v>
      </c>
      <c r="E141" s="36">
        <f>E142</f>
        <v>0</v>
      </c>
      <c r="F141" s="36">
        <f>F142</f>
        <v>517.69</v>
      </c>
    </row>
    <row r="142" spans="1:6" s="2" customFormat="1" ht="44.25" customHeight="1">
      <c r="A142" s="10" t="s">
        <v>42</v>
      </c>
      <c r="B142" s="11" t="s">
        <v>242</v>
      </c>
      <c r="C142" s="11" t="s">
        <v>43</v>
      </c>
      <c r="D142" s="4">
        <v>517.69</v>
      </c>
      <c r="E142" s="4"/>
      <c r="F142" s="4">
        <f>D142+E142</f>
        <v>517.69</v>
      </c>
    </row>
    <row r="143" spans="1:6" s="2" customFormat="1" ht="44.25" customHeight="1">
      <c r="A143" s="21" t="s">
        <v>173</v>
      </c>
      <c r="B143" s="22" t="s">
        <v>175</v>
      </c>
      <c r="C143" s="22"/>
      <c r="D143" s="23">
        <f aca="true" t="shared" si="9" ref="D143:F144">D144</f>
        <v>500</v>
      </c>
      <c r="E143" s="23">
        <f t="shared" si="9"/>
        <v>0</v>
      </c>
      <c r="F143" s="23">
        <f t="shared" si="9"/>
        <v>500</v>
      </c>
    </row>
    <row r="144" spans="1:6" s="2" customFormat="1" ht="44.25" customHeight="1">
      <c r="A144" s="44" t="s">
        <v>174</v>
      </c>
      <c r="B144" s="37" t="s">
        <v>175</v>
      </c>
      <c r="C144" s="37"/>
      <c r="D144" s="36">
        <f t="shared" si="9"/>
        <v>500</v>
      </c>
      <c r="E144" s="36">
        <f t="shared" si="9"/>
        <v>0</v>
      </c>
      <c r="F144" s="36">
        <f t="shared" si="9"/>
        <v>500</v>
      </c>
    </row>
    <row r="145" spans="1:6" s="2" customFormat="1" ht="45" customHeight="1">
      <c r="A145" s="10" t="s">
        <v>42</v>
      </c>
      <c r="B145" s="11" t="s">
        <v>175</v>
      </c>
      <c r="C145" s="11" t="s">
        <v>43</v>
      </c>
      <c r="D145" s="4">
        <v>500</v>
      </c>
      <c r="E145" s="4"/>
      <c r="F145" s="4">
        <f>D145+E145</f>
        <v>500</v>
      </c>
    </row>
    <row r="146" spans="1:6" ht="43.5" customHeight="1">
      <c r="A146" s="5" t="s">
        <v>13</v>
      </c>
      <c r="B146" s="7" t="s">
        <v>66</v>
      </c>
      <c r="C146" s="7"/>
      <c r="D146" s="15">
        <f>D147+D150+D164+D168+D175</f>
        <v>106600.22</v>
      </c>
      <c r="E146" s="15">
        <f>E147+E150+E164+E168+E175+E173</f>
        <v>5356.6</v>
      </c>
      <c r="F146" s="15">
        <f>F147+F150+F164+F168+F175+F173</f>
        <v>111956.82</v>
      </c>
    </row>
    <row r="147" spans="1:6" ht="41.25" customHeight="1">
      <c r="A147" s="21" t="s">
        <v>165</v>
      </c>
      <c r="B147" s="22" t="s">
        <v>84</v>
      </c>
      <c r="C147" s="22"/>
      <c r="D147" s="28">
        <f aca="true" t="shared" si="10" ref="D147:F148">D148</f>
        <v>1800</v>
      </c>
      <c r="E147" s="28">
        <f t="shared" si="10"/>
        <v>0</v>
      </c>
      <c r="F147" s="28">
        <f t="shared" si="10"/>
        <v>1800</v>
      </c>
    </row>
    <row r="148" spans="1:6" ht="60" customHeight="1">
      <c r="A148" s="44" t="s">
        <v>180</v>
      </c>
      <c r="B148" s="37" t="s">
        <v>163</v>
      </c>
      <c r="C148" s="37"/>
      <c r="D148" s="46">
        <f t="shared" si="10"/>
        <v>1800</v>
      </c>
      <c r="E148" s="46">
        <f t="shared" si="10"/>
        <v>0</v>
      </c>
      <c r="F148" s="46">
        <f t="shared" si="10"/>
        <v>1800</v>
      </c>
    </row>
    <row r="149" spans="1:6" ht="45" customHeight="1">
      <c r="A149" s="10" t="s">
        <v>42</v>
      </c>
      <c r="B149" s="11" t="s">
        <v>163</v>
      </c>
      <c r="C149" s="11" t="s">
        <v>43</v>
      </c>
      <c r="D149" s="16">
        <v>1800</v>
      </c>
      <c r="E149" s="16"/>
      <c r="F149" s="16">
        <f>D149+E149</f>
        <v>1800</v>
      </c>
    </row>
    <row r="150" spans="1:6" ht="63.75" customHeight="1">
      <c r="A150" s="21" t="s">
        <v>67</v>
      </c>
      <c r="B150" s="22" t="s">
        <v>167</v>
      </c>
      <c r="C150" s="22"/>
      <c r="D150" s="28">
        <f>D151+D153+D157+D159+D161</f>
        <v>71200.22</v>
      </c>
      <c r="E150" s="28">
        <f>E151+E153+E157+E159+E161+E155</f>
        <v>4938.5</v>
      </c>
      <c r="F150" s="28">
        <f>F151+F153+F157+F159+F161+F155</f>
        <v>76138.72</v>
      </c>
    </row>
    <row r="151" spans="1:6" ht="42.75" customHeight="1">
      <c r="A151" s="44" t="s">
        <v>210</v>
      </c>
      <c r="B151" s="37" t="s">
        <v>258</v>
      </c>
      <c r="C151" s="37"/>
      <c r="D151" s="46">
        <f>D152</f>
        <v>4000</v>
      </c>
      <c r="E151" s="46">
        <f>E152</f>
        <v>0</v>
      </c>
      <c r="F151" s="46">
        <f>F152</f>
        <v>4000</v>
      </c>
    </row>
    <row r="152" spans="1:6" ht="40.5" customHeight="1">
      <c r="A152" s="10" t="s">
        <v>42</v>
      </c>
      <c r="B152" s="11" t="s">
        <v>258</v>
      </c>
      <c r="C152" s="11" t="s">
        <v>43</v>
      </c>
      <c r="D152" s="16">
        <v>4000</v>
      </c>
      <c r="E152" s="16"/>
      <c r="F152" s="16">
        <f>D152+E152</f>
        <v>4000</v>
      </c>
    </row>
    <row r="153" spans="1:6" ht="93" customHeight="1">
      <c r="A153" s="44" t="s">
        <v>10</v>
      </c>
      <c r="B153" s="37" t="s">
        <v>259</v>
      </c>
      <c r="C153" s="37"/>
      <c r="D153" s="46">
        <f>D154</f>
        <v>0.22</v>
      </c>
      <c r="E153" s="46">
        <f>E154</f>
        <v>0</v>
      </c>
      <c r="F153" s="46">
        <f>F154</f>
        <v>0.22</v>
      </c>
    </row>
    <row r="154" spans="1:6" ht="38.25" customHeight="1">
      <c r="A154" s="10" t="s">
        <v>42</v>
      </c>
      <c r="B154" s="11" t="s">
        <v>259</v>
      </c>
      <c r="C154" s="11" t="s">
        <v>43</v>
      </c>
      <c r="D154" s="16">
        <v>0.22</v>
      </c>
      <c r="E154" s="16"/>
      <c r="F154" s="16">
        <f>D154+E154</f>
        <v>0.22</v>
      </c>
    </row>
    <row r="155" spans="1:6" ht="38.25" customHeight="1">
      <c r="A155" s="44" t="s">
        <v>308</v>
      </c>
      <c r="B155" s="37" t="s">
        <v>309</v>
      </c>
      <c r="C155" s="37"/>
      <c r="D155" s="36"/>
      <c r="E155" s="36">
        <f>E156</f>
        <v>3640</v>
      </c>
      <c r="F155" s="36">
        <f>F156</f>
        <v>3640</v>
      </c>
    </row>
    <row r="156" spans="1:6" ht="38.25" customHeight="1">
      <c r="A156" s="10" t="s">
        <v>42</v>
      </c>
      <c r="B156" s="11" t="s">
        <v>309</v>
      </c>
      <c r="C156" s="11" t="s">
        <v>43</v>
      </c>
      <c r="D156" s="4"/>
      <c r="E156" s="4">
        <v>3640</v>
      </c>
      <c r="F156" s="4">
        <f>D156+E156</f>
        <v>3640</v>
      </c>
    </row>
    <row r="157" spans="1:6" ht="58.5" customHeight="1">
      <c r="A157" s="44" t="s">
        <v>162</v>
      </c>
      <c r="B157" s="37" t="s">
        <v>168</v>
      </c>
      <c r="C157" s="37"/>
      <c r="D157" s="46">
        <f>D158</f>
        <v>35600</v>
      </c>
      <c r="E157" s="46">
        <f>E158</f>
        <v>0</v>
      </c>
      <c r="F157" s="46">
        <f>F158</f>
        <v>35600</v>
      </c>
    </row>
    <row r="158" spans="1:6" ht="35.25" customHeight="1">
      <c r="A158" s="10" t="s">
        <v>42</v>
      </c>
      <c r="B158" s="11" t="s">
        <v>168</v>
      </c>
      <c r="C158" s="11" t="s">
        <v>43</v>
      </c>
      <c r="D158" s="16">
        <f>17900+11000+2700+4000</f>
        <v>35600</v>
      </c>
      <c r="E158" s="16"/>
      <c r="F158" s="16">
        <f>D158+E158</f>
        <v>35600</v>
      </c>
    </row>
    <row r="159" spans="1:6" ht="40.5" customHeight="1">
      <c r="A159" s="44" t="s">
        <v>164</v>
      </c>
      <c r="B159" s="37" t="s">
        <v>260</v>
      </c>
      <c r="C159" s="37"/>
      <c r="D159" s="46">
        <f>D160</f>
        <v>12500</v>
      </c>
      <c r="E159" s="46">
        <f>E160</f>
        <v>0</v>
      </c>
      <c r="F159" s="46">
        <f>F160</f>
        <v>12500</v>
      </c>
    </row>
    <row r="160" spans="1:6" ht="36" customHeight="1">
      <c r="A160" s="10" t="s">
        <v>42</v>
      </c>
      <c r="B160" s="11" t="s">
        <v>260</v>
      </c>
      <c r="C160" s="11" t="s">
        <v>43</v>
      </c>
      <c r="D160" s="16">
        <v>12500</v>
      </c>
      <c r="E160" s="16"/>
      <c r="F160" s="16">
        <f>D160+E160</f>
        <v>12500</v>
      </c>
    </row>
    <row r="161" spans="1:6" ht="45" customHeight="1">
      <c r="A161" s="44" t="s">
        <v>238</v>
      </c>
      <c r="B161" s="37" t="s">
        <v>261</v>
      </c>
      <c r="C161" s="37"/>
      <c r="D161" s="46">
        <f>D162+D163</f>
        <v>19100</v>
      </c>
      <c r="E161" s="46">
        <f>E162+E163</f>
        <v>1298.5</v>
      </c>
      <c r="F161" s="46">
        <f>F162+F163</f>
        <v>20398.5</v>
      </c>
    </row>
    <row r="162" spans="1:6" ht="111.75" customHeight="1">
      <c r="A162" s="10" t="s">
        <v>40</v>
      </c>
      <c r="B162" s="11" t="s">
        <v>261</v>
      </c>
      <c r="C162" s="11" t="s">
        <v>41</v>
      </c>
      <c r="D162" s="16">
        <v>14457.2</v>
      </c>
      <c r="E162" s="16">
        <v>1026</v>
      </c>
      <c r="F162" s="16">
        <f>D162+E162</f>
        <v>15483.2</v>
      </c>
    </row>
    <row r="163" spans="1:6" ht="43.5" customHeight="1">
      <c r="A163" s="10" t="s">
        <v>42</v>
      </c>
      <c r="B163" s="11" t="s">
        <v>261</v>
      </c>
      <c r="C163" s="11" t="s">
        <v>43</v>
      </c>
      <c r="D163" s="16">
        <v>4642.8</v>
      </c>
      <c r="E163" s="16">
        <v>272.5</v>
      </c>
      <c r="F163" s="16">
        <f>D163+E163</f>
        <v>4915.3</v>
      </c>
    </row>
    <row r="164" spans="1:6" ht="48.75" customHeight="1">
      <c r="A164" s="24" t="s">
        <v>255</v>
      </c>
      <c r="B164" s="25" t="s">
        <v>262</v>
      </c>
      <c r="C164" s="25"/>
      <c r="D164" s="27">
        <f>D165</f>
        <v>12200</v>
      </c>
      <c r="E164" s="27">
        <f aca="true" t="shared" si="11" ref="E164:F166">E165</f>
        <v>0</v>
      </c>
      <c r="F164" s="27">
        <f t="shared" si="11"/>
        <v>12200</v>
      </c>
    </row>
    <row r="165" spans="1:6" ht="63.75" customHeight="1">
      <c r="A165" s="21" t="s">
        <v>166</v>
      </c>
      <c r="B165" s="22" t="s">
        <v>263</v>
      </c>
      <c r="C165" s="22"/>
      <c r="D165" s="28">
        <f>D166</f>
        <v>12200</v>
      </c>
      <c r="E165" s="28">
        <f t="shared" si="11"/>
        <v>0</v>
      </c>
      <c r="F165" s="28">
        <f t="shared" si="11"/>
        <v>12200</v>
      </c>
    </row>
    <row r="166" spans="1:6" ht="69.75" customHeight="1">
      <c r="A166" s="44" t="s">
        <v>12</v>
      </c>
      <c r="B166" s="37" t="s">
        <v>263</v>
      </c>
      <c r="C166" s="37"/>
      <c r="D166" s="46">
        <f>D167</f>
        <v>12200</v>
      </c>
      <c r="E166" s="46">
        <f t="shared" si="11"/>
        <v>0</v>
      </c>
      <c r="F166" s="46">
        <f t="shared" si="11"/>
        <v>12200</v>
      </c>
    </row>
    <row r="167" spans="1:6" ht="39.75" customHeight="1">
      <c r="A167" s="10" t="s">
        <v>42</v>
      </c>
      <c r="B167" s="11" t="s">
        <v>263</v>
      </c>
      <c r="C167" s="11" t="s">
        <v>43</v>
      </c>
      <c r="D167" s="16">
        <v>12200</v>
      </c>
      <c r="E167" s="16"/>
      <c r="F167" s="16">
        <f>D167+E167</f>
        <v>12200</v>
      </c>
    </row>
    <row r="168" spans="1:7" ht="34.5" customHeight="1">
      <c r="A168" s="24" t="s">
        <v>256</v>
      </c>
      <c r="B168" s="25" t="s">
        <v>169</v>
      </c>
      <c r="C168" s="25"/>
      <c r="D168" s="26">
        <f>D169+D171</f>
        <v>16900</v>
      </c>
      <c r="E168" s="26">
        <f>E169+E171</f>
        <v>-1000</v>
      </c>
      <c r="F168" s="26">
        <f>F169+F171</f>
        <v>15900</v>
      </c>
      <c r="G168" s="3"/>
    </row>
    <row r="169" spans="1:6" ht="62.25" customHeight="1">
      <c r="A169" s="44" t="s">
        <v>209</v>
      </c>
      <c r="B169" s="37" t="s">
        <v>265</v>
      </c>
      <c r="C169" s="37"/>
      <c r="D169" s="36">
        <f>D170</f>
        <v>13000</v>
      </c>
      <c r="E169" s="36">
        <f>E170</f>
        <v>-1000</v>
      </c>
      <c r="F169" s="36">
        <f>F170</f>
        <v>12000</v>
      </c>
    </row>
    <row r="170" spans="1:6" ht="39.75" customHeight="1">
      <c r="A170" s="10" t="s">
        <v>42</v>
      </c>
      <c r="B170" s="11" t="s">
        <v>265</v>
      </c>
      <c r="C170" s="11" t="s">
        <v>43</v>
      </c>
      <c r="D170" s="4">
        <v>13000</v>
      </c>
      <c r="E170" s="4">
        <v>-1000</v>
      </c>
      <c r="F170" s="4">
        <f>D170+E170</f>
        <v>12000</v>
      </c>
    </row>
    <row r="171" spans="1:6" ht="54.75" customHeight="1">
      <c r="A171" s="44" t="s">
        <v>257</v>
      </c>
      <c r="B171" s="37" t="s">
        <v>170</v>
      </c>
      <c r="C171" s="37"/>
      <c r="D171" s="36">
        <f>D172</f>
        <v>3900</v>
      </c>
      <c r="E171" s="36">
        <f>E172</f>
        <v>0</v>
      </c>
      <c r="F171" s="36">
        <f>F172</f>
        <v>3900</v>
      </c>
    </row>
    <row r="172" spans="1:6" ht="39.75" customHeight="1">
      <c r="A172" s="10" t="s">
        <v>42</v>
      </c>
      <c r="B172" s="11" t="s">
        <v>170</v>
      </c>
      <c r="C172" s="11" t="s">
        <v>43</v>
      </c>
      <c r="D172" s="4">
        <v>3900</v>
      </c>
      <c r="E172" s="4"/>
      <c r="F172" s="4">
        <f>D172+E172</f>
        <v>3900</v>
      </c>
    </row>
    <row r="173" spans="1:6" ht="64.5" customHeight="1">
      <c r="A173" s="44" t="s">
        <v>270</v>
      </c>
      <c r="B173" s="37" t="s">
        <v>272</v>
      </c>
      <c r="C173" s="37"/>
      <c r="D173" s="36"/>
      <c r="E173" s="36">
        <f>E174</f>
        <v>1418.1</v>
      </c>
      <c r="F173" s="36">
        <f>F174</f>
        <v>1418.1</v>
      </c>
    </row>
    <row r="174" spans="1:6" ht="51" customHeight="1">
      <c r="A174" s="10" t="s">
        <v>271</v>
      </c>
      <c r="B174" s="11" t="s">
        <v>272</v>
      </c>
      <c r="C174" s="11" t="s">
        <v>203</v>
      </c>
      <c r="D174" s="4"/>
      <c r="E174" s="4">
        <v>1418.1</v>
      </c>
      <c r="F174" s="4">
        <f>D174+E174</f>
        <v>1418.1</v>
      </c>
    </row>
    <row r="175" spans="1:6" ht="39.75" customHeight="1">
      <c r="A175" s="44" t="s">
        <v>264</v>
      </c>
      <c r="B175" s="37" t="s">
        <v>262</v>
      </c>
      <c r="C175" s="37"/>
      <c r="D175" s="36">
        <f>D176</f>
        <v>4500</v>
      </c>
      <c r="E175" s="36">
        <f>E176</f>
        <v>0</v>
      </c>
      <c r="F175" s="36">
        <f>F176</f>
        <v>4500</v>
      </c>
    </row>
    <row r="176" spans="1:6" ht="39.75" customHeight="1">
      <c r="A176" s="10" t="s">
        <v>42</v>
      </c>
      <c r="B176" s="11" t="s">
        <v>263</v>
      </c>
      <c r="C176" s="11" t="s">
        <v>43</v>
      </c>
      <c r="D176" s="4">
        <v>4500</v>
      </c>
      <c r="E176" s="4"/>
      <c r="F176" s="4">
        <f>D176+E176</f>
        <v>4500</v>
      </c>
    </row>
    <row r="177" spans="1:6" ht="46.5" customHeight="1">
      <c r="A177" s="5" t="s">
        <v>85</v>
      </c>
      <c r="B177" s="7" t="s">
        <v>86</v>
      </c>
      <c r="C177" s="7"/>
      <c r="D177" s="6">
        <f>D178+D181+D186+D222+D224</f>
        <v>96627.31000000001</v>
      </c>
      <c r="E177" s="6">
        <f>E178+E186+E181+E224+E220+E222</f>
        <v>260</v>
      </c>
      <c r="F177" s="6">
        <f>F178+F186+F181+F224+F220+F222</f>
        <v>96887.31000000001</v>
      </c>
    </row>
    <row r="178" spans="1:6" ht="71.25" customHeight="1">
      <c r="A178" s="21" t="s">
        <v>87</v>
      </c>
      <c r="B178" s="29" t="s">
        <v>88</v>
      </c>
      <c r="C178" s="29"/>
      <c r="D178" s="30">
        <f aca="true" t="shared" si="12" ref="D178:F179">D179</f>
        <v>2295</v>
      </c>
      <c r="E178" s="30">
        <f t="shared" si="12"/>
        <v>0</v>
      </c>
      <c r="F178" s="30">
        <f t="shared" si="12"/>
        <v>2295</v>
      </c>
    </row>
    <row r="179" spans="1:6" ht="84.75" customHeight="1">
      <c r="A179" s="44" t="s">
        <v>92</v>
      </c>
      <c r="B179" s="49" t="s">
        <v>89</v>
      </c>
      <c r="C179" s="49"/>
      <c r="D179" s="50">
        <f t="shared" si="12"/>
        <v>2295</v>
      </c>
      <c r="E179" s="50">
        <f t="shared" si="12"/>
        <v>0</v>
      </c>
      <c r="F179" s="50">
        <f t="shared" si="12"/>
        <v>2295</v>
      </c>
    </row>
    <row r="180" spans="1:6" ht="103.5" customHeight="1">
      <c r="A180" s="10" t="s">
        <v>40</v>
      </c>
      <c r="B180" s="14" t="s">
        <v>89</v>
      </c>
      <c r="C180" s="14" t="s">
        <v>41</v>
      </c>
      <c r="D180" s="13">
        <v>2295</v>
      </c>
      <c r="E180" s="13"/>
      <c r="F180" s="13">
        <f>D180+E180</f>
        <v>2295</v>
      </c>
    </row>
    <row r="181" spans="1:6" ht="52.5" customHeight="1">
      <c r="A181" s="21" t="s">
        <v>59</v>
      </c>
      <c r="B181" s="33" t="s">
        <v>102</v>
      </c>
      <c r="C181" s="33"/>
      <c r="D181" s="34">
        <f>D182</f>
        <v>2749.6</v>
      </c>
      <c r="E181" s="34">
        <f>E182</f>
        <v>0</v>
      </c>
      <c r="F181" s="34">
        <f>F182</f>
        <v>2749.6</v>
      </c>
    </row>
    <row r="182" spans="1:6" ht="42" customHeight="1">
      <c r="A182" s="10" t="s">
        <v>2</v>
      </c>
      <c r="B182" s="14" t="s">
        <v>102</v>
      </c>
      <c r="C182" s="14"/>
      <c r="D182" s="13">
        <f>SUM(D183:D185)</f>
        <v>2749.6</v>
      </c>
      <c r="E182" s="13">
        <f>SUM(E183:E185)</f>
        <v>0</v>
      </c>
      <c r="F182" s="13">
        <f>SUM(F183:F185)</f>
        <v>2749.6</v>
      </c>
    </row>
    <row r="183" spans="1:6" ht="98.25" customHeight="1">
      <c r="A183" s="10" t="s">
        <v>40</v>
      </c>
      <c r="B183" s="14" t="s">
        <v>102</v>
      </c>
      <c r="C183" s="14" t="s">
        <v>41</v>
      </c>
      <c r="D183" s="13">
        <v>2074.6</v>
      </c>
      <c r="E183" s="13"/>
      <c r="F183" s="13">
        <f>D183+E183</f>
        <v>2074.6</v>
      </c>
    </row>
    <row r="184" spans="1:6" ht="31.5">
      <c r="A184" s="10" t="s">
        <v>42</v>
      </c>
      <c r="B184" s="14" t="s">
        <v>102</v>
      </c>
      <c r="C184" s="14" t="s">
        <v>43</v>
      </c>
      <c r="D184" s="13">
        <v>653</v>
      </c>
      <c r="E184" s="13"/>
      <c r="F184" s="13">
        <f>D184+E184</f>
        <v>653</v>
      </c>
    </row>
    <row r="185" spans="1:6" ht="15.75">
      <c r="A185" s="10" t="s">
        <v>62</v>
      </c>
      <c r="B185" s="14" t="s">
        <v>102</v>
      </c>
      <c r="C185" s="14" t="s">
        <v>61</v>
      </c>
      <c r="D185" s="13">
        <v>22</v>
      </c>
      <c r="E185" s="13"/>
      <c r="F185" s="13">
        <f>D185+E185</f>
        <v>22</v>
      </c>
    </row>
    <row r="186" spans="1:6" ht="31.5">
      <c r="A186" s="24" t="s">
        <v>100</v>
      </c>
      <c r="B186" s="25" t="s">
        <v>101</v>
      </c>
      <c r="C186" s="25"/>
      <c r="D186" s="26">
        <f>D187</f>
        <v>89688</v>
      </c>
      <c r="E186" s="26"/>
      <c r="F186" s="26">
        <f>F187</f>
        <v>89688</v>
      </c>
    </row>
    <row r="187" spans="1:6" ht="63">
      <c r="A187" s="21" t="s">
        <v>99</v>
      </c>
      <c r="B187" s="22" t="s">
        <v>101</v>
      </c>
      <c r="C187" s="22"/>
      <c r="D187" s="23">
        <f>D188+D190+D192+D194+D196+D198+D200+D202+D204+D206+D208+D210+D212+D214+D216+D218</f>
        <v>89688</v>
      </c>
      <c r="E187" s="23"/>
      <c r="F187" s="23">
        <f>F188+F190+F192+F194+F196+F198+F200+F202+F204+F206+F208+F210+F212+F214+F216+F218</f>
        <v>89688</v>
      </c>
    </row>
    <row r="188" spans="1:6" s="3" customFormat="1" ht="31.5">
      <c r="A188" s="60" t="s">
        <v>273</v>
      </c>
      <c r="B188" s="49" t="s">
        <v>289</v>
      </c>
      <c r="C188" s="49"/>
      <c r="D188" s="50">
        <f>D189</f>
        <v>340</v>
      </c>
      <c r="E188" s="50"/>
      <c r="F188" s="50">
        <f>F189</f>
        <v>340</v>
      </c>
    </row>
    <row r="189" spans="1:6" s="3" customFormat="1" ht="15.75">
      <c r="A189" s="31" t="s">
        <v>274</v>
      </c>
      <c r="B189" s="14" t="s">
        <v>289</v>
      </c>
      <c r="C189" s="14" t="s">
        <v>61</v>
      </c>
      <c r="D189" s="13">
        <v>340</v>
      </c>
      <c r="E189" s="13"/>
      <c r="F189" s="13">
        <f>D189+E189</f>
        <v>340</v>
      </c>
    </row>
    <row r="190" spans="1:6" s="3" customFormat="1" ht="63">
      <c r="A190" s="52" t="s">
        <v>275</v>
      </c>
      <c r="B190" s="49" t="s">
        <v>290</v>
      </c>
      <c r="C190" s="49"/>
      <c r="D190" s="50">
        <f>D191</f>
        <v>9917.41</v>
      </c>
      <c r="E190" s="50"/>
      <c r="F190" s="50">
        <f>F191</f>
        <v>9917.41</v>
      </c>
    </row>
    <row r="191" spans="1:6" s="3" customFormat="1" ht="15.75">
      <c r="A191" s="32" t="s">
        <v>274</v>
      </c>
      <c r="B191" s="14" t="s">
        <v>290</v>
      </c>
      <c r="C191" s="14" t="s">
        <v>61</v>
      </c>
      <c r="D191" s="13">
        <v>9917.41</v>
      </c>
      <c r="E191" s="13"/>
      <c r="F191" s="13">
        <f>D191+E191</f>
        <v>9917.41</v>
      </c>
    </row>
    <row r="192" spans="1:6" s="3" customFormat="1" ht="78.75">
      <c r="A192" s="52" t="s">
        <v>276</v>
      </c>
      <c r="B192" s="49" t="s">
        <v>291</v>
      </c>
      <c r="C192" s="49"/>
      <c r="D192" s="50">
        <f>D193</f>
        <v>70</v>
      </c>
      <c r="E192" s="50"/>
      <c r="F192" s="50">
        <f>F193</f>
        <v>70</v>
      </c>
    </row>
    <row r="193" spans="1:6" s="3" customFormat="1" ht="15.75">
      <c r="A193" s="32" t="s">
        <v>274</v>
      </c>
      <c r="B193" s="14" t="s">
        <v>291</v>
      </c>
      <c r="C193" s="14" t="s">
        <v>61</v>
      </c>
      <c r="D193" s="13">
        <v>70</v>
      </c>
      <c r="E193" s="13"/>
      <c r="F193" s="13">
        <f>D193+E193</f>
        <v>70</v>
      </c>
    </row>
    <row r="194" spans="1:6" s="3" customFormat="1" ht="47.25">
      <c r="A194" s="52" t="s">
        <v>277</v>
      </c>
      <c r="B194" s="49" t="s">
        <v>292</v>
      </c>
      <c r="C194" s="49"/>
      <c r="D194" s="50">
        <f>D195</f>
        <v>25</v>
      </c>
      <c r="E194" s="50"/>
      <c r="F194" s="50">
        <f>F195</f>
        <v>25</v>
      </c>
    </row>
    <row r="195" spans="1:6" s="3" customFormat="1" ht="15.75">
      <c r="A195" s="32" t="s">
        <v>274</v>
      </c>
      <c r="B195" s="14" t="s">
        <v>292</v>
      </c>
      <c r="C195" s="14" t="s">
        <v>61</v>
      </c>
      <c r="D195" s="13">
        <v>25</v>
      </c>
      <c r="E195" s="13"/>
      <c r="F195" s="13">
        <f>D195+E195</f>
        <v>25</v>
      </c>
    </row>
    <row r="196" spans="1:6" s="3" customFormat="1" ht="47.25">
      <c r="A196" s="52" t="s">
        <v>298</v>
      </c>
      <c r="B196" s="49" t="s">
        <v>293</v>
      </c>
      <c r="C196" s="49"/>
      <c r="D196" s="50">
        <f>D197</f>
        <v>1750</v>
      </c>
      <c r="E196" s="50"/>
      <c r="F196" s="50">
        <f>F197</f>
        <v>1750</v>
      </c>
    </row>
    <row r="197" spans="1:6" s="3" customFormat="1" ht="15.75">
      <c r="A197" s="32" t="s">
        <v>274</v>
      </c>
      <c r="B197" s="14" t="s">
        <v>293</v>
      </c>
      <c r="C197" s="14" t="s">
        <v>61</v>
      </c>
      <c r="D197" s="13">
        <v>1750</v>
      </c>
      <c r="E197" s="13"/>
      <c r="F197" s="13">
        <f>D197+E197</f>
        <v>1750</v>
      </c>
    </row>
    <row r="198" spans="1:6" s="3" customFormat="1" ht="47.25">
      <c r="A198" s="52" t="s">
        <v>278</v>
      </c>
      <c r="B198" s="49" t="s">
        <v>294</v>
      </c>
      <c r="C198" s="49"/>
      <c r="D198" s="50">
        <f>D199</f>
        <v>1600</v>
      </c>
      <c r="E198" s="50"/>
      <c r="F198" s="50">
        <f>F199</f>
        <v>1600</v>
      </c>
    </row>
    <row r="199" spans="1:6" s="3" customFormat="1" ht="15.75">
      <c r="A199" s="32" t="s">
        <v>274</v>
      </c>
      <c r="B199" s="14" t="s">
        <v>294</v>
      </c>
      <c r="C199" s="14" t="s">
        <v>61</v>
      </c>
      <c r="D199" s="13">
        <v>1600</v>
      </c>
      <c r="E199" s="13"/>
      <c r="F199" s="13">
        <f>D199+E199</f>
        <v>1600</v>
      </c>
    </row>
    <row r="200" spans="1:6" s="3" customFormat="1" ht="47.25">
      <c r="A200" s="52" t="s">
        <v>279</v>
      </c>
      <c r="B200" s="49" t="s">
        <v>295</v>
      </c>
      <c r="C200" s="49"/>
      <c r="D200" s="50">
        <f>D201</f>
        <v>15000</v>
      </c>
      <c r="E200" s="50"/>
      <c r="F200" s="50">
        <f>F201</f>
        <v>15000</v>
      </c>
    </row>
    <row r="201" spans="1:6" s="3" customFormat="1" ht="15.75">
      <c r="A201" s="32" t="s">
        <v>274</v>
      </c>
      <c r="B201" s="14" t="s">
        <v>295</v>
      </c>
      <c r="C201" s="14" t="s">
        <v>61</v>
      </c>
      <c r="D201" s="13">
        <v>15000</v>
      </c>
      <c r="E201" s="13"/>
      <c r="F201" s="13">
        <f>D201+E201</f>
        <v>15000</v>
      </c>
    </row>
    <row r="202" spans="1:6" s="3" customFormat="1" ht="47.25">
      <c r="A202" s="52" t="s">
        <v>280</v>
      </c>
      <c r="B202" s="49" t="s">
        <v>296</v>
      </c>
      <c r="C202" s="49"/>
      <c r="D202" s="50">
        <f>D203</f>
        <v>100</v>
      </c>
      <c r="E202" s="50"/>
      <c r="F202" s="50">
        <f>F203</f>
        <v>100</v>
      </c>
    </row>
    <row r="203" spans="1:6" s="3" customFormat="1" ht="15.75">
      <c r="A203" s="32" t="s">
        <v>274</v>
      </c>
      <c r="B203" s="14" t="s">
        <v>296</v>
      </c>
      <c r="C203" s="14" t="s">
        <v>61</v>
      </c>
      <c r="D203" s="13">
        <v>100</v>
      </c>
      <c r="E203" s="13"/>
      <c r="F203" s="13">
        <f>D203+E203</f>
        <v>100</v>
      </c>
    </row>
    <row r="204" spans="1:6" s="3" customFormat="1" ht="63">
      <c r="A204" s="52" t="s">
        <v>297</v>
      </c>
      <c r="B204" s="49" t="s">
        <v>299</v>
      </c>
      <c r="C204" s="49"/>
      <c r="D204" s="50">
        <f>D205</f>
        <v>1405.34</v>
      </c>
      <c r="E204" s="50"/>
      <c r="F204" s="50">
        <f>F205</f>
        <v>1405.34</v>
      </c>
    </row>
    <row r="205" spans="1:6" s="3" customFormat="1" ht="15.75">
      <c r="A205" s="32" t="s">
        <v>274</v>
      </c>
      <c r="B205" s="14" t="s">
        <v>299</v>
      </c>
      <c r="C205" s="14" t="s">
        <v>61</v>
      </c>
      <c r="D205" s="13">
        <v>1405.34</v>
      </c>
      <c r="E205" s="13"/>
      <c r="F205" s="13">
        <f>D205+E205</f>
        <v>1405.34</v>
      </c>
    </row>
    <row r="206" spans="1:6" s="3" customFormat="1" ht="31.5">
      <c r="A206" s="52" t="s">
        <v>281</v>
      </c>
      <c r="B206" s="49" t="s">
        <v>300</v>
      </c>
      <c r="C206" s="49"/>
      <c r="D206" s="50">
        <f>D207</f>
        <v>774.29</v>
      </c>
      <c r="E206" s="50"/>
      <c r="F206" s="50">
        <f>F207</f>
        <v>774.29</v>
      </c>
    </row>
    <row r="207" spans="1:6" s="3" customFormat="1" ht="15.75">
      <c r="A207" s="32" t="s">
        <v>274</v>
      </c>
      <c r="B207" s="14" t="s">
        <v>300</v>
      </c>
      <c r="C207" s="14" t="s">
        <v>61</v>
      </c>
      <c r="D207" s="13">
        <v>774.29</v>
      </c>
      <c r="E207" s="13"/>
      <c r="F207" s="13">
        <f>D207+E207</f>
        <v>774.29</v>
      </c>
    </row>
    <row r="208" spans="1:6" s="3" customFormat="1" ht="47.25">
      <c r="A208" s="52" t="s">
        <v>282</v>
      </c>
      <c r="B208" s="49" t="s">
        <v>301</v>
      </c>
      <c r="C208" s="49"/>
      <c r="D208" s="50">
        <f>D209</f>
        <v>7505</v>
      </c>
      <c r="E208" s="50"/>
      <c r="F208" s="50">
        <f>F209</f>
        <v>7505</v>
      </c>
    </row>
    <row r="209" spans="1:6" s="3" customFormat="1" ht="15.75">
      <c r="A209" s="32" t="s">
        <v>274</v>
      </c>
      <c r="B209" s="14" t="s">
        <v>301</v>
      </c>
      <c r="C209" s="14" t="s">
        <v>61</v>
      </c>
      <c r="D209" s="13">
        <v>7505</v>
      </c>
      <c r="E209" s="13"/>
      <c r="F209" s="13">
        <f>D209+E209</f>
        <v>7505</v>
      </c>
    </row>
    <row r="210" spans="1:6" s="3" customFormat="1" ht="31.5">
      <c r="A210" s="52" t="s">
        <v>283</v>
      </c>
      <c r="B210" s="49" t="s">
        <v>302</v>
      </c>
      <c r="C210" s="49"/>
      <c r="D210" s="50">
        <f>D211</f>
        <v>6150</v>
      </c>
      <c r="E210" s="50"/>
      <c r="F210" s="50">
        <f>F211</f>
        <v>6150</v>
      </c>
    </row>
    <row r="211" spans="1:6" s="3" customFormat="1" ht="15.75">
      <c r="A211" s="32" t="s">
        <v>274</v>
      </c>
      <c r="B211" s="14" t="s">
        <v>302</v>
      </c>
      <c r="C211" s="14" t="s">
        <v>61</v>
      </c>
      <c r="D211" s="13">
        <v>6150</v>
      </c>
      <c r="E211" s="13"/>
      <c r="F211" s="13">
        <f>D211+E211</f>
        <v>6150</v>
      </c>
    </row>
    <row r="212" spans="1:6" s="3" customFormat="1" ht="63">
      <c r="A212" s="52" t="s">
        <v>284</v>
      </c>
      <c r="B212" s="49" t="s">
        <v>303</v>
      </c>
      <c r="C212" s="49"/>
      <c r="D212" s="50">
        <f>D213</f>
        <v>20</v>
      </c>
      <c r="E212" s="50"/>
      <c r="F212" s="50">
        <f>F213</f>
        <v>20</v>
      </c>
    </row>
    <row r="213" spans="1:6" s="3" customFormat="1" ht="15.75">
      <c r="A213" s="32" t="s">
        <v>274</v>
      </c>
      <c r="B213" s="14" t="s">
        <v>303</v>
      </c>
      <c r="C213" s="14" t="s">
        <v>61</v>
      </c>
      <c r="D213" s="13">
        <v>20</v>
      </c>
      <c r="E213" s="13"/>
      <c r="F213" s="13">
        <f>D213+E213</f>
        <v>20</v>
      </c>
    </row>
    <row r="214" spans="1:6" s="3" customFormat="1" ht="15.75">
      <c r="A214" s="52" t="s">
        <v>285</v>
      </c>
      <c r="B214" s="49" t="s">
        <v>304</v>
      </c>
      <c r="C214" s="49"/>
      <c r="D214" s="50">
        <f>D215</f>
        <v>1821.5</v>
      </c>
      <c r="E214" s="50"/>
      <c r="F214" s="50">
        <f>F215</f>
        <v>1821.5</v>
      </c>
    </row>
    <row r="215" spans="1:6" s="3" customFormat="1" ht="15.75">
      <c r="A215" s="32" t="s">
        <v>274</v>
      </c>
      <c r="B215" s="14" t="s">
        <v>304</v>
      </c>
      <c r="C215" s="14" t="s">
        <v>61</v>
      </c>
      <c r="D215" s="13">
        <v>1821.5</v>
      </c>
      <c r="E215" s="13"/>
      <c r="F215" s="13">
        <f>D215+E215</f>
        <v>1821.5</v>
      </c>
    </row>
    <row r="216" spans="1:6" s="3" customFormat="1" ht="47.25">
      <c r="A216" s="52" t="s">
        <v>286</v>
      </c>
      <c r="B216" s="49" t="s">
        <v>305</v>
      </c>
      <c r="C216" s="49"/>
      <c r="D216" s="50">
        <f>D217</f>
        <v>20000</v>
      </c>
      <c r="E216" s="50"/>
      <c r="F216" s="50">
        <f>F217</f>
        <v>20000</v>
      </c>
    </row>
    <row r="217" spans="1:6" s="3" customFormat="1" ht="15.75">
      <c r="A217" s="32" t="s">
        <v>274</v>
      </c>
      <c r="B217" s="14" t="s">
        <v>305</v>
      </c>
      <c r="C217" s="14" t="s">
        <v>61</v>
      </c>
      <c r="D217" s="13">
        <v>20000</v>
      </c>
      <c r="E217" s="13"/>
      <c r="F217" s="13">
        <v>20000</v>
      </c>
    </row>
    <row r="218" spans="1:6" s="3" customFormat="1" ht="47.25">
      <c r="A218" s="52" t="s">
        <v>287</v>
      </c>
      <c r="B218" s="49" t="s">
        <v>306</v>
      </c>
      <c r="C218" s="49"/>
      <c r="D218" s="50">
        <f>D219</f>
        <v>23209.46</v>
      </c>
      <c r="E218" s="50"/>
      <c r="F218" s="50">
        <f>F219</f>
        <v>23209.46</v>
      </c>
    </row>
    <row r="219" spans="1:6" s="3" customFormat="1" ht="15.75">
      <c r="A219" s="32" t="s">
        <v>274</v>
      </c>
      <c r="B219" s="14" t="s">
        <v>306</v>
      </c>
      <c r="C219" s="14" t="s">
        <v>61</v>
      </c>
      <c r="D219" s="13">
        <v>23209.46</v>
      </c>
      <c r="E219" s="13"/>
      <c r="F219" s="13">
        <f>D219+E219</f>
        <v>23209.46</v>
      </c>
    </row>
    <row r="220" spans="1:6" s="3" customFormat="1" ht="47.25">
      <c r="A220" s="52" t="s">
        <v>288</v>
      </c>
      <c r="B220" s="49" t="s">
        <v>307</v>
      </c>
      <c r="C220" s="49"/>
      <c r="D220" s="50"/>
      <c r="E220" s="50">
        <f>E221</f>
        <v>100</v>
      </c>
      <c r="F220" s="50">
        <f>F221</f>
        <v>100</v>
      </c>
    </row>
    <row r="221" spans="1:6" s="3" customFormat="1" ht="31.5">
      <c r="A221" s="32" t="s">
        <v>42</v>
      </c>
      <c r="B221" s="14" t="s">
        <v>307</v>
      </c>
      <c r="C221" s="14" t="s">
        <v>61</v>
      </c>
      <c r="D221" s="13"/>
      <c r="E221" s="13">
        <v>100</v>
      </c>
      <c r="F221" s="13">
        <f>D221+E221</f>
        <v>100</v>
      </c>
    </row>
    <row r="222" spans="1:6" s="3" customFormat="1" ht="31.5">
      <c r="A222" s="52" t="s">
        <v>223</v>
      </c>
      <c r="B222" s="49" t="s">
        <v>224</v>
      </c>
      <c r="C222" s="49"/>
      <c r="D222" s="50">
        <f>D223</f>
        <v>200</v>
      </c>
      <c r="E222" s="50">
        <f>E223</f>
        <v>160</v>
      </c>
      <c r="F222" s="50">
        <f>F223</f>
        <v>360</v>
      </c>
    </row>
    <row r="223" spans="1:6" s="3" customFormat="1" ht="31.5">
      <c r="A223" s="32" t="s">
        <v>42</v>
      </c>
      <c r="B223" s="14" t="s">
        <v>224</v>
      </c>
      <c r="C223" s="14" t="s">
        <v>43</v>
      </c>
      <c r="D223" s="13">
        <v>200</v>
      </c>
      <c r="E223" s="13">
        <v>160</v>
      </c>
      <c r="F223" s="13">
        <f>D223+E223</f>
        <v>360</v>
      </c>
    </row>
    <row r="224" spans="1:6" ht="31.5">
      <c r="A224" s="35" t="s">
        <v>103</v>
      </c>
      <c r="B224" s="29" t="s">
        <v>106</v>
      </c>
      <c r="C224" s="29"/>
      <c r="D224" s="30">
        <f>D225</f>
        <v>1694.71</v>
      </c>
      <c r="E224" s="30">
        <f>E225</f>
        <v>0</v>
      </c>
      <c r="F224" s="30">
        <f>F225</f>
        <v>1694.71</v>
      </c>
    </row>
    <row r="225" spans="1:6" ht="31.5">
      <c r="A225" s="21" t="s">
        <v>104</v>
      </c>
      <c r="B225" s="33" t="s">
        <v>106</v>
      </c>
      <c r="C225" s="33"/>
      <c r="D225" s="34">
        <f>D228+D226</f>
        <v>1694.71</v>
      </c>
      <c r="E225" s="34">
        <f>E228+E226</f>
        <v>0</v>
      </c>
      <c r="F225" s="34">
        <f>F228+F226</f>
        <v>1694.71</v>
      </c>
    </row>
    <row r="226" spans="1:6" ht="94.5">
      <c r="A226" s="45" t="s">
        <v>248</v>
      </c>
      <c r="B226" s="49" t="s">
        <v>249</v>
      </c>
      <c r="C226" s="49"/>
      <c r="D226" s="50">
        <f>D227</f>
        <v>1526.65</v>
      </c>
      <c r="E226" s="50">
        <f>E227</f>
        <v>0</v>
      </c>
      <c r="F226" s="50">
        <f>F227</f>
        <v>1526.65</v>
      </c>
    </row>
    <row r="227" spans="1:6" ht="31.5">
      <c r="A227" s="12" t="s">
        <v>42</v>
      </c>
      <c r="B227" s="14" t="s">
        <v>249</v>
      </c>
      <c r="C227" s="14" t="s">
        <v>83</v>
      </c>
      <c r="D227" s="13">
        <v>1526.65</v>
      </c>
      <c r="E227" s="13"/>
      <c r="F227" s="13">
        <f>D227+E227</f>
        <v>1526.65</v>
      </c>
    </row>
    <row r="228" spans="1:6" ht="31.5" customHeight="1">
      <c r="A228" s="44" t="s">
        <v>105</v>
      </c>
      <c r="B228" s="49" t="s">
        <v>106</v>
      </c>
      <c r="C228" s="49"/>
      <c r="D228" s="50">
        <f>D229</f>
        <v>168.06</v>
      </c>
      <c r="E228" s="50">
        <f>E229</f>
        <v>0</v>
      </c>
      <c r="F228" s="50">
        <f>F229</f>
        <v>168.06</v>
      </c>
    </row>
    <row r="229" spans="1:6" s="3" customFormat="1" ht="15.75">
      <c r="A229" s="12" t="s">
        <v>62</v>
      </c>
      <c r="B229" s="14" t="s">
        <v>106</v>
      </c>
      <c r="C229" s="14" t="s">
        <v>61</v>
      </c>
      <c r="D229" s="13">
        <v>168.06</v>
      </c>
      <c r="E229" s="13"/>
      <c r="F229" s="13">
        <f>D229+E227</f>
        <v>168.06</v>
      </c>
    </row>
    <row r="230" spans="1:6" ht="31.5">
      <c r="A230" s="5" t="s">
        <v>22</v>
      </c>
      <c r="B230" s="7" t="s">
        <v>97</v>
      </c>
      <c r="C230" s="7"/>
      <c r="D230" s="6">
        <f>D237+D242+D246+D231+D234</f>
        <v>14634.800000000001</v>
      </c>
      <c r="E230" s="6">
        <f>E237+E242+E246+E231+E234</f>
        <v>0</v>
      </c>
      <c r="F230" s="6">
        <f>F237+F242+F246+F231+F234</f>
        <v>14634.800000000001</v>
      </c>
    </row>
    <row r="231" spans="1:6" ht="47.25">
      <c r="A231" s="21" t="s">
        <v>215</v>
      </c>
      <c r="B231" s="22" t="s">
        <v>237</v>
      </c>
      <c r="C231" s="22"/>
      <c r="D231" s="23">
        <f aca="true" t="shared" si="13" ref="D231:F232">D232</f>
        <v>1674.5</v>
      </c>
      <c r="E231" s="23">
        <f t="shared" si="13"/>
        <v>0</v>
      </c>
      <c r="F231" s="23">
        <f t="shared" si="13"/>
        <v>1674.5</v>
      </c>
    </row>
    <row r="232" spans="1:6" ht="15.75">
      <c r="A232" s="10" t="s">
        <v>17</v>
      </c>
      <c r="B232" s="11" t="s">
        <v>237</v>
      </c>
      <c r="C232" s="11"/>
      <c r="D232" s="4">
        <f t="shared" si="13"/>
        <v>1674.5</v>
      </c>
      <c r="E232" s="4"/>
      <c r="F232" s="4">
        <f>D232+E232</f>
        <v>1674.5</v>
      </c>
    </row>
    <row r="233" spans="1:6" ht="78.75">
      <c r="A233" s="10" t="s">
        <v>40</v>
      </c>
      <c r="B233" s="11" t="s">
        <v>237</v>
      </c>
      <c r="C233" s="11" t="s">
        <v>41</v>
      </c>
      <c r="D233" s="4">
        <v>1674.5</v>
      </c>
      <c r="E233" s="4"/>
      <c r="F233" s="4">
        <f>D233+E233</f>
        <v>1674.5</v>
      </c>
    </row>
    <row r="234" spans="1:6" ht="76.5" customHeight="1">
      <c r="A234" s="44" t="s">
        <v>27</v>
      </c>
      <c r="B234" s="37" t="s">
        <v>98</v>
      </c>
      <c r="C234" s="37"/>
      <c r="D234" s="36">
        <f>D235+D236</f>
        <v>811.9</v>
      </c>
      <c r="E234" s="36">
        <f>E235+E236</f>
        <v>0</v>
      </c>
      <c r="F234" s="36">
        <f>F235+F236</f>
        <v>811.9</v>
      </c>
    </row>
    <row r="235" spans="1:6" ht="98.25" customHeight="1">
      <c r="A235" s="10" t="s">
        <v>40</v>
      </c>
      <c r="B235" s="11" t="s">
        <v>98</v>
      </c>
      <c r="C235" s="11" t="s">
        <v>41</v>
      </c>
      <c r="D235" s="4">
        <v>790</v>
      </c>
      <c r="E235" s="4"/>
      <c r="F235" s="4">
        <f>D235+E235</f>
        <v>790</v>
      </c>
    </row>
    <row r="236" spans="1:6" ht="39" customHeight="1">
      <c r="A236" s="10" t="s">
        <v>42</v>
      </c>
      <c r="B236" s="11" t="s">
        <v>98</v>
      </c>
      <c r="C236" s="11" t="s">
        <v>43</v>
      </c>
      <c r="D236" s="4">
        <v>21.9</v>
      </c>
      <c r="E236" s="4"/>
      <c r="F236" s="4">
        <f>D236+E236</f>
        <v>21.9</v>
      </c>
    </row>
    <row r="237" spans="1:6" ht="49.5" customHeight="1">
      <c r="A237" s="21" t="s">
        <v>117</v>
      </c>
      <c r="B237" s="22" t="s">
        <v>121</v>
      </c>
      <c r="C237" s="22"/>
      <c r="D237" s="23">
        <f>D238</f>
        <v>7720.400000000001</v>
      </c>
      <c r="E237" s="23">
        <f>E238</f>
        <v>0</v>
      </c>
      <c r="F237" s="23">
        <f>F238</f>
        <v>7720.400000000001</v>
      </c>
    </row>
    <row r="238" spans="1:6" ht="36" customHeight="1">
      <c r="A238" s="44" t="s">
        <v>2</v>
      </c>
      <c r="B238" s="37" t="s">
        <v>121</v>
      </c>
      <c r="C238" s="37"/>
      <c r="D238" s="36">
        <f>D239+D240+D241</f>
        <v>7720.400000000001</v>
      </c>
      <c r="E238" s="36">
        <f>E239+E240+E241</f>
        <v>0</v>
      </c>
      <c r="F238" s="36">
        <f>F239+F240+F241</f>
        <v>7720.400000000001</v>
      </c>
    </row>
    <row r="239" spans="1:6" ht="98.25" customHeight="1">
      <c r="A239" s="10" t="s">
        <v>40</v>
      </c>
      <c r="B239" s="11" t="s">
        <v>121</v>
      </c>
      <c r="C239" s="11" t="s">
        <v>41</v>
      </c>
      <c r="D239" s="4">
        <v>6688.39</v>
      </c>
      <c r="E239" s="4"/>
      <c r="F239" s="4">
        <f>D239+E239</f>
        <v>6688.39</v>
      </c>
    </row>
    <row r="240" spans="1:6" ht="33.75" customHeight="1">
      <c r="A240" s="10" t="s">
        <v>42</v>
      </c>
      <c r="B240" s="11" t="s">
        <v>121</v>
      </c>
      <c r="C240" s="11" t="s">
        <v>43</v>
      </c>
      <c r="D240" s="4">
        <v>1027.01</v>
      </c>
      <c r="E240" s="4"/>
      <c r="F240" s="4">
        <f>D240+E240</f>
        <v>1027.01</v>
      </c>
    </row>
    <row r="241" spans="1:6" ht="23.25" customHeight="1">
      <c r="A241" s="10" t="s">
        <v>62</v>
      </c>
      <c r="B241" s="11" t="s">
        <v>121</v>
      </c>
      <c r="C241" s="11" t="s">
        <v>61</v>
      </c>
      <c r="D241" s="4">
        <v>5</v>
      </c>
      <c r="E241" s="4"/>
      <c r="F241" s="4">
        <f>D241+E241</f>
        <v>5</v>
      </c>
    </row>
    <row r="242" spans="1:6" ht="31.5">
      <c r="A242" s="21" t="s">
        <v>122</v>
      </c>
      <c r="B242" s="22" t="s">
        <v>123</v>
      </c>
      <c r="C242" s="22"/>
      <c r="D242" s="23">
        <f>D243</f>
        <v>1612.2</v>
      </c>
      <c r="E242" s="23">
        <f>E243</f>
        <v>0</v>
      </c>
      <c r="F242" s="23">
        <f>F243</f>
        <v>1612.2</v>
      </c>
    </row>
    <row r="243" spans="1:6" ht="15.75">
      <c r="A243" s="44" t="s">
        <v>28</v>
      </c>
      <c r="B243" s="37" t="s">
        <v>123</v>
      </c>
      <c r="C243" s="37"/>
      <c r="D243" s="36">
        <f>D244+D245</f>
        <v>1612.2</v>
      </c>
      <c r="E243" s="36">
        <f>E244+E245</f>
        <v>0</v>
      </c>
      <c r="F243" s="36">
        <f>F244+F245</f>
        <v>1612.2</v>
      </c>
    </row>
    <row r="244" spans="1:6" ht="78.75">
      <c r="A244" s="10" t="s">
        <v>40</v>
      </c>
      <c r="B244" s="11" t="s">
        <v>123</v>
      </c>
      <c r="C244" s="11" t="s">
        <v>41</v>
      </c>
      <c r="D244" s="4">
        <v>1372.2</v>
      </c>
      <c r="E244" s="4"/>
      <c r="F244" s="4">
        <f>D244+E244</f>
        <v>1372.2</v>
      </c>
    </row>
    <row r="245" spans="1:6" ht="31.5">
      <c r="A245" s="10" t="s">
        <v>42</v>
      </c>
      <c r="B245" s="11" t="s">
        <v>123</v>
      </c>
      <c r="C245" s="11" t="s">
        <v>43</v>
      </c>
      <c r="D245" s="4">
        <v>240</v>
      </c>
      <c r="E245" s="4"/>
      <c r="F245" s="4">
        <f>D245+E245</f>
        <v>240</v>
      </c>
    </row>
    <row r="246" spans="1:6" ht="47.25">
      <c r="A246" s="21" t="s">
        <v>188</v>
      </c>
      <c r="B246" s="22" t="s">
        <v>190</v>
      </c>
      <c r="C246" s="22"/>
      <c r="D246" s="23">
        <f>D247+D249</f>
        <v>2815.8</v>
      </c>
      <c r="E246" s="23">
        <f>E247+E249</f>
        <v>0</v>
      </c>
      <c r="F246" s="23">
        <f>F247+F249</f>
        <v>2815.8</v>
      </c>
    </row>
    <row r="247" spans="1:6" ht="37.5" customHeight="1">
      <c r="A247" s="44" t="s">
        <v>211</v>
      </c>
      <c r="B247" s="37" t="s">
        <v>212</v>
      </c>
      <c r="C247" s="37"/>
      <c r="D247" s="36">
        <f>D248</f>
        <v>215.8</v>
      </c>
      <c r="E247" s="36">
        <f>E248</f>
        <v>0</v>
      </c>
      <c r="F247" s="36">
        <f>F248</f>
        <v>215.8</v>
      </c>
    </row>
    <row r="248" spans="1:6" ht="47.25">
      <c r="A248" s="10" t="s">
        <v>36</v>
      </c>
      <c r="B248" s="11" t="s">
        <v>212</v>
      </c>
      <c r="C248" s="11" t="s">
        <v>35</v>
      </c>
      <c r="D248" s="4">
        <v>215.8</v>
      </c>
      <c r="E248" s="4"/>
      <c r="F248" s="4">
        <f>D248+E248</f>
        <v>215.8</v>
      </c>
    </row>
    <row r="249" spans="1:6" ht="63">
      <c r="A249" s="44" t="s">
        <v>189</v>
      </c>
      <c r="B249" s="37" t="s">
        <v>190</v>
      </c>
      <c r="C249" s="37"/>
      <c r="D249" s="36">
        <f>D250</f>
        <v>2600</v>
      </c>
      <c r="E249" s="36">
        <f>E250</f>
        <v>0</v>
      </c>
      <c r="F249" s="36">
        <f>F250</f>
        <v>2600</v>
      </c>
    </row>
    <row r="250" spans="1:6" ht="47.25">
      <c r="A250" s="10" t="s">
        <v>36</v>
      </c>
      <c r="B250" s="11" t="s">
        <v>190</v>
      </c>
      <c r="C250" s="11" t="s">
        <v>35</v>
      </c>
      <c r="D250" s="4">
        <v>2600</v>
      </c>
      <c r="E250" s="4"/>
      <c r="F250" s="4">
        <f>D250+E250</f>
        <v>2600</v>
      </c>
    </row>
    <row r="251" spans="1:6" ht="31.5">
      <c r="A251" s="5" t="s">
        <v>23</v>
      </c>
      <c r="B251" s="7" t="s">
        <v>116</v>
      </c>
      <c r="C251" s="7"/>
      <c r="D251" s="6">
        <f>D252+D257</f>
        <v>10339</v>
      </c>
      <c r="E251" s="6">
        <f>E252+E257</f>
        <v>0</v>
      </c>
      <c r="F251" s="6">
        <f>F252+F257</f>
        <v>10339</v>
      </c>
    </row>
    <row r="252" spans="1:6" ht="47.25">
      <c r="A252" s="21" t="s">
        <v>117</v>
      </c>
      <c r="B252" s="22" t="s">
        <v>119</v>
      </c>
      <c r="C252" s="22"/>
      <c r="D252" s="23">
        <f>D253</f>
        <v>9819</v>
      </c>
      <c r="E252" s="23">
        <f>E253</f>
        <v>0</v>
      </c>
      <c r="F252" s="23">
        <f>F253</f>
        <v>9819</v>
      </c>
    </row>
    <row r="253" spans="1:6" ht="31.5">
      <c r="A253" s="10" t="s">
        <v>2</v>
      </c>
      <c r="B253" s="11" t="s">
        <v>119</v>
      </c>
      <c r="C253" s="11"/>
      <c r="D253" s="4">
        <f>D254+D255+D256</f>
        <v>9819</v>
      </c>
      <c r="E253" s="4">
        <f>E254+E255+E256</f>
        <v>0</v>
      </c>
      <c r="F253" s="4">
        <f>F254+F255+F256</f>
        <v>9819</v>
      </c>
    </row>
    <row r="254" spans="1:6" ht="78.75">
      <c r="A254" s="10" t="s">
        <v>40</v>
      </c>
      <c r="B254" s="11" t="s">
        <v>119</v>
      </c>
      <c r="C254" s="11" t="s">
        <v>41</v>
      </c>
      <c r="D254" s="4">
        <v>8821.92</v>
      </c>
      <c r="E254" s="4"/>
      <c r="F254" s="4">
        <f>D254+E254</f>
        <v>8821.92</v>
      </c>
    </row>
    <row r="255" spans="1:6" ht="31.5">
      <c r="A255" s="10" t="s">
        <v>42</v>
      </c>
      <c r="B255" s="11" t="s">
        <v>119</v>
      </c>
      <c r="C255" s="11" t="s">
        <v>43</v>
      </c>
      <c r="D255" s="4">
        <v>992.08</v>
      </c>
      <c r="E255" s="4"/>
      <c r="F255" s="4">
        <f>D255+E255</f>
        <v>992.08</v>
      </c>
    </row>
    <row r="256" spans="1:6" ht="15.75">
      <c r="A256" s="10" t="s">
        <v>62</v>
      </c>
      <c r="B256" s="11" t="s">
        <v>119</v>
      </c>
      <c r="C256" s="11" t="s">
        <v>61</v>
      </c>
      <c r="D256" s="4">
        <v>5</v>
      </c>
      <c r="E256" s="4"/>
      <c r="F256" s="4">
        <f>D256+E256</f>
        <v>5</v>
      </c>
    </row>
    <row r="257" spans="1:6" ht="31.5">
      <c r="A257" s="21" t="s">
        <v>118</v>
      </c>
      <c r="B257" s="22" t="s">
        <v>120</v>
      </c>
      <c r="C257" s="22"/>
      <c r="D257" s="23">
        <f aca="true" t="shared" si="14" ref="D257:F258">D258</f>
        <v>520</v>
      </c>
      <c r="E257" s="23">
        <f t="shared" si="14"/>
        <v>0</v>
      </c>
      <c r="F257" s="23">
        <f t="shared" si="14"/>
        <v>520</v>
      </c>
    </row>
    <row r="258" spans="1:6" ht="47.25">
      <c r="A258" s="44" t="s">
        <v>24</v>
      </c>
      <c r="B258" s="37" t="s">
        <v>120</v>
      </c>
      <c r="C258" s="37"/>
      <c r="D258" s="36">
        <f t="shared" si="14"/>
        <v>520</v>
      </c>
      <c r="E258" s="36">
        <f t="shared" si="14"/>
        <v>0</v>
      </c>
      <c r="F258" s="36">
        <f t="shared" si="14"/>
        <v>520</v>
      </c>
    </row>
    <row r="259" spans="1:6" ht="31.5">
      <c r="A259" s="10" t="s">
        <v>42</v>
      </c>
      <c r="B259" s="11" t="s">
        <v>120</v>
      </c>
      <c r="C259" s="11" t="s">
        <v>43</v>
      </c>
      <c r="D259" s="4">
        <v>520</v>
      </c>
      <c r="E259" s="4"/>
      <c r="F259" s="4">
        <f>D259+E259</f>
        <v>520</v>
      </c>
    </row>
    <row r="260" spans="1:6" ht="15.75">
      <c r="A260" s="5" t="s">
        <v>124</v>
      </c>
      <c r="B260" s="7" t="s">
        <v>127</v>
      </c>
      <c r="C260" s="7"/>
      <c r="D260" s="6">
        <f>D261+D265</f>
        <v>4409.3</v>
      </c>
      <c r="E260" s="6">
        <f>E261+E265</f>
        <v>0</v>
      </c>
      <c r="F260" s="6">
        <f>F261+F265</f>
        <v>4409.3</v>
      </c>
    </row>
    <row r="261" spans="1:6" ht="47.25">
      <c r="A261" s="21" t="s">
        <v>125</v>
      </c>
      <c r="B261" s="22" t="s">
        <v>128</v>
      </c>
      <c r="C261" s="22"/>
      <c r="D261" s="23">
        <f>D262</f>
        <v>3909.3</v>
      </c>
      <c r="E261" s="23">
        <f>E262</f>
        <v>0</v>
      </c>
      <c r="F261" s="23">
        <f>F262</f>
        <v>3909.3</v>
      </c>
    </row>
    <row r="262" spans="1:6" ht="52.5" customHeight="1">
      <c r="A262" s="10" t="s">
        <v>126</v>
      </c>
      <c r="B262" s="11" t="s">
        <v>128</v>
      </c>
      <c r="C262" s="11"/>
      <c r="D262" s="4">
        <f>D263+D264</f>
        <v>3909.3</v>
      </c>
      <c r="E262" s="4">
        <f>E263+E264</f>
        <v>0</v>
      </c>
      <c r="F262" s="4">
        <f>F263+F264</f>
        <v>3909.3</v>
      </c>
    </row>
    <row r="263" spans="1:6" ht="78.75">
      <c r="A263" s="10" t="s">
        <v>40</v>
      </c>
      <c r="B263" s="11" t="s">
        <v>128</v>
      </c>
      <c r="C263" s="11" t="s">
        <v>41</v>
      </c>
      <c r="D263" s="4">
        <v>3859.26</v>
      </c>
      <c r="E263" s="4"/>
      <c r="F263" s="4">
        <f>D263+E263</f>
        <v>3859.26</v>
      </c>
    </row>
    <row r="264" spans="1:6" ht="31.5">
      <c r="A264" s="10" t="s">
        <v>42</v>
      </c>
      <c r="B264" s="11" t="s">
        <v>128</v>
      </c>
      <c r="C264" s="11" t="s">
        <v>43</v>
      </c>
      <c r="D264" s="4">
        <v>50.04</v>
      </c>
      <c r="E264" s="4"/>
      <c r="F264" s="4">
        <f>D264+E264</f>
        <v>50.04</v>
      </c>
    </row>
    <row r="265" spans="1:6" ht="60" customHeight="1">
      <c r="A265" s="21" t="s">
        <v>239</v>
      </c>
      <c r="B265" s="22" t="s">
        <v>130</v>
      </c>
      <c r="C265" s="22"/>
      <c r="D265" s="23">
        <f aca="true" t="shared" si="15" ref="D265:F266">D266</f>
        <v>500</v>
      </c>
      <c r="E265" s="23">
        <f t="shared" si="15"/>
        <v>0</v>
      </c>
      <c r="F265" s="23">
        <f t="shared" si="15"/>
        <v>500</v>
      </c>
    </row>
    <row r="266" spans="1:6" ht="84" customHeight="1">
      <c r="A266" s="10" t="s">
        <v>129</v>
      </c>
      <c r="B266" s="11" t="s">
        <v>130</v>
      </c>
      <c r="C266" s="11"/>
      <c r="D266" s="4">
        <f t="shared" si="15"/>
        <v>500</v>
      </c>
      <c r="E266" s="4">
        <f t="shared" si="15"/>
        <v>0</v>
      </c>
      <c r="F266" s="4">
        <f t="shared" si="15"/>
        <v>500</v>
      </c>
    </row>
    <row r="267" spans="1:6" ht="31.5">
      <c r="A267" s="10" t="s">
        <v>42</v>
      </c>
      <c r="B267" s="11" t="s">
        <v>130</v>
      </c>
      <c r="C267" s="11" t="s">
        <v>43</v>
      </c>
      <c r="D267" s="4">
        <v>500</v>
      </c>
      <c r="E267" s="4"/>
      <c r="F267" s="4">
        <f>D267+E267</f>
        <v>500</v>
      </c>
    </row>
    <row r="268" spans="1:6" ht="31.5">
      <c r="A268" s="5" t="s">
        <v>176</v>
      </c>
      <c r="B268" s="7" t="s">
        <v>178</v>
      </c>
      <c r="C268" s="7"/>
      <c r="D268" s="6">
        <f>D269+D272+D275+D280+D283+D278</f>
        <v>4643.7</v>
      </c>
      <c r="E268" s="6">
        <f>E269+E272+E275+E280+E283+E278</f>
        <v>1160</v>
      </c>
      <c r="F268" s="6">
        <f>F269+F272+F275+F280+F283+F278</f>
        <v>5803.7</v>
      </c>
    </row>
    <row r="269" spans="1:6" ht="55.5" customHeight="1">
      <c r="A269" s="21" t="s">
        <v>177</v>
      </c>
      <c r="B269" s="22" t="s">
        <v>179</v>
      </c>
      <c r="C269" s="22"/>
      <c r="D269" s="23">
        <f aca="true" t="shared" si="16" ref="D269:F270">D270</f>
        <v>50</v>
      </c>
      <c r="E269" s="23">
        <f t="shared" si="16"/>
        <v>600</v>
      </c>
      <c r="F269" s="23">
        <f t="shared" si="16"/>
        <v>650</v>
      </c>
    </row>
    <row r="270" spans="1:6" ht="47.25">
      <c r="A270" s="44" t="s">
        <v>220</v>
      </c>
      <c r="B270" s="37" t="s">
        <v>179</v>
      </c>
      <c r="C270" s="37"/>
      <c r="D270" s="36">
        <f t="shared" si="16"/>
        <v>50</v>
      </c>
      <c r="E270" s="36">
        <f t="shared" si="16"/>
        <v>600</v>
      </c>
      <c r="F270" s="36">
        <f t="shared" si="16"/>
        <v>650</v>
      </c>
    </row>
    <row r="271" spans="1:6" ht="31.5">
      <c r="A271" s="10" t="s">
        <v>42</v>
      </c>
      <c r="B271" s="11" t="s">
        <v>179</v>
      </c>
      <c r="C271" s="11" t="s">
        <v>43</v>
      </c>
      <c r="D271" s="4">
        <v>50</v>
      </c>
      <c r="E271" s="4">
        <v>600</v>
      </c>
      <c r="F271" s="4">
        <f>D271+E271</f>
        <v>650</v>
      </c>
    </row>
    <row r="272" spans="1:6" ht="77.25" customHeight="1">
      <c r="A272" s="21" t="s">
        <v>181</v>
      </c>
      <c r="B272" s="22" t="s">
        <v>183</v>
      </c>
      <c r="C272" s="22"/>
      <c r="D272" s="23">
        <f aca="true" t="shared" si="17" ref="D272:F273">D273</f>
        <v>2893.7</v>
      </c>
      <c r="E272" s="23">
        <f t="shared" si="17"/>
        <v>0</v>
      </c>
      <c r="F272" s="23">
        <f t="shared" si="17"/>
        <v>2893.7</v>
      </c>
    </row>
    <row r="273" spans="1:6" ht="60.75" customHeight="1">
      <c r="A273" s="44" t="s">
        <v>182</v>
      </c>
      <c r="B273" s="37" t="s">
        <v>183</v>
      </c>
      <c r="C273" s="37"/>
      <c r="D273" s="36">
        <f t="shared" si="17"/>
        <v>2893.7</v>
      </c>
      <c r="E273" s="36">
        <f t="shared" si="17"/>
        <v>0</v>
      </c>
      <c r="F273" s="36">
        <f t="shared" si="17"/>
        <v>2893.7</v>
      </c>
    </row>
    <row r="274" spans="1:6" ht="31.5">
      <c r="A274" s="10" t="s">
        <v>42</v>
      </c>
      <c r="B274" s="11" t="s">
        <v>183</v>
      </c>
      <c r="C274" s="11" t="s">
        <v>43</v>
      </c>
      <c r="D274" s="4">
        <v>2893.7</v>
      </c>
      <c r="E274" s="4"/>
      <c r="F274" s="4">
        <f>D274+E274</f>
        <v>2893.7</v>
      </c>
    </row>
    <row r="275" spans="1:6" ht="47.25">
      <c r="A275" s="21" t="s">
        <v>184</v>
      </c>
      <c r="B275" s="22" t="s">
        <v>186</v>
      </c>
      <c r="C275" s="22"/>
      <c r="D275" s="23">
        <f aca="true" t="shared" si="18" ref="D275:F276">D276</f>
        <v>100</v>
      </c>
      <c r="E275" s="23">
        <f t="shared" si="18"/>
        <v>300</v>
      </c>
      <c r="F275" s="23">
        <f t="shared" si="18"/>
        <v>400</v>
      </c>
    </row>
    <row r="276" spans="1:6" ht="31.5">
      <c r="A276" s="44" t="s">
        <v>185</v>
      </c>
      <c r="B276" s="37" t="s">
        <v>186</v>
      </c>
      <c r="C276" s="37"/>
      <c r="D276" s="36">
        <f t="shared" si="18"/>
        <v>100</v>
      </c>
      <c r="E276" s="36">
        <f t="shared" si="18"/>
        <v>300</v>
      </c>
      <c r="F276" s="36">
        <f t="shared" si="18"/>
        <v>400</v>
      </c>
    </row>
    <row r="277" spans="1:6" ht="31.5">
      <c r="A277" s="10" t="s">
        <v>42</v>
      </c>
      <c r="B277" s="11" t="s">
        <v>186</v>
      </c>
      <c r="C277" s="11" t="s">
        <v>43</v>
      </c>
      <c r="D277" s="4">
        <v>100</v>
      </c>
      <c r="E277" s="4">
        <v>300</v>
      </c>
      <c r="F277" s="4">
        <f>D277+E277</f>
        <v>400</v>
      </c>
    </row>
    <row r="278" spans="1:6" ht="31.5">
      <c r="A278" s="44" t="s">
        <v>221</v>
      </c>
      <c r="B278" s="37" t="s">
        <v>222</v>
      </c>
      <c r="C278" s="37"/>
      <c r="D278" s="36">
        <f>D279</f>
        <v>300</v>
      </c>
      <c r="E278" s="36">
        <f>E279</f>
        <v>260</v>
      </c>
      <c r="F278" s="36">
        <f>F279</f>
        <v>560</v>
      </c>
    </row>
    <row r="279" spans="1:6" ht="31.5">
      <c r="A279" s="10" t="s">
        <v>42</v>
      </c>
      <c r="B279" s="11" t="s">
        <v>222</v>
      </c>
      <c r="C279" s="11" t="s">
        <v>43</v>
      </c>
      <c r="D279" s="4">
        <v>300</v>
      </c>
      <c r="E279" s="4">
        <v>260</v>
      </c>
      <c r="F279" s="4">
        <f>D279+E279</f>
        <v>560</v>
      </c>
    </row>
    <row r="280" spans="1:6" ht="45" customHeight="1">
      <c r="A280" s="21" t="s">
        <v>197</v>
      </c>
      <c r="B280" s="22" t="s">
        <v>196</v>
      </c>
      <c r="C280" s="22"/>
      <c r="D280" s="23">
        <f aca="true" t="shared" si="19" ref="D280:F281">D281</f>
        <v>1050</v>
      </c>
      <c r="E280" s="23">
        <f t="shared" si="19"/>
        <v>0</v>
      </c>
      <c r="F280" s="23">
        <f t="shared" si="19"/>
        <v>1050</v>
      </c>
    </row>
    <row r="281" spans="1:6" ht="15.75">
      <c r="A281" s="44" t="s">
        <v>195</v>
      </c>
      <c r="B281" s="37" t="s">
        <v>196</v>
      </c>
      <c r="C281" s="37"/>
      <c r="D281" s="36">
        <f t="shared" si="19"/>
        <v>1050</v>
      </c>
      <c r="E281" s="36">
        <f t="shared" si="19"/>
        <v>0</v>
      </c>
      <c r="F281" s="36">
        <f t="shared" si="19"/>
        <v>1050</v>
      </c>
    </row>
    <row r="282" spans="1:6" ht="31.5">
      <c r="A282" s="10" t="s">
        <v>42</v>
      </c>
      <c r="B282" s="11" t="s">
        <v>196</v>
      </c>
      <c r="C282" s="11" t="s">
        <v>43</v>
      </c>
      <c r="D282" s="4">
        <v>1050</v>
      </c>
      <c r="E282" s="4"/>
      <c r="F282" s="4">
        <f>D282+E282</f>
        <v>1050</v>
      </c>
    </row>
    <row r="283" spans="1:6" ht="47.25">
      <c r="A283" s="21" t="s">
        <v>198</v>
      </c>
      <c r="B283" s="22" t="s">
        <v>200</v>
      </c>
      <c r="C283" s="22"/>
      <c r="D283" s="23">
        <f aca="true" t="shared" si="20" ref="D283:F284">D284</f>
        <v>250</v>
      </c>
      <c r="E283" s="23">
        <f t="shared" si="20"/>
        <v>0</v>
      </c>
      <c r="F283" s="23">
        <f t="shared" si="20"/>
        <v>250</v>
      </c>
    </row>
    <row r="284" spans="1:6" ht="31.5">
      <c r="A284" s="44" t="s">
        <v>199</v>
      </c>
      <c r="B284" s="37" t="s">
        <v>200</v>
      </c>
      <c r="C284" s="37"/>
      <c r="D284" s="36">
        <f t="shared" si="20"/>
        <v>250</v>
      </c>
      <c r="E284" s="36">
        <f t="shared" si="20"/>
        <v>0</v>
      </c>
      <c r="F284" s="36">
        <f t="shared" si="20"/>
        <v>250</v>
      </c>
    </row>
    <row r="285" spans="1:6" ht="15.75">
      <c r="A285" s="10" t="s">
        <v>62</v>
      </c>
      <c r="B285" s="11" t="s">
        <v>200</v>
      </c>
      <c r="C285" s="11" t="s">
        <v>61</v>
      </c>
      <c r="D285" s="4">
        <v>250</v>
      </c>
      <c r="E285" s="4"/>
      <c r="F285" s="4">
        <f>D285+E285</f>
        <v>250</v>
      </c>
    </row>
    <row r="286" spans="1:6" ht="15.75">
      <c r="A286" s="6" t="s">
        <v>29</v>
      </c>
      <c r="B286" s="7" t="s">
        <v>252</v>
      </c>
      <c r="C286" s="7"/>
      <c r="D286" s="6">
        <f>D287+D289+D291+D296</f>
        <v>27591</v>
      </c>
      <c r="E286" s="6">
        <f>E287+E289+E291+E296</f>
        <v>142658.17</v>
      </c>
      <c r="F286" s="6">
        <f>F287+F289+F291+F296</f>
        <v>170249.17</v>
      </c>
    </row>
    <row r="287" spans="1:6" ht="63">
      <c r="A287" s="56" t="s">
        <v>251</v>
      </c>
      <c r="B287" s="55" t="s">
        <v>253</v>
      </c>
      <c r="C287" s="55"/>
      <c r="D287" s="54">
        <f>D288</f>
        <v>181.9</v>
      </c>
      <c r="E287" s="54">
        <f>E288</f>
        <v>0</v>
      </c>
      <c r="F287" s="54">
        <f>F288</f>
        <v>181.9</v>
      </c>
    </row>
    <row r="288" spans="1:6" ht="31.5">
      <c r="A288" s="57" t="s">
        <v>42</v>
      </c>
      <c r="B288" s="58" t="s">
        <v>253</v>
      </c>
      <c r="C288" s="58" t="s">
        <v>43</v>
      </c>
      <c r="D288" s="59">
        <v>181.9</v>
      </c>
      <c r="E288" s="59"/>
      <c r="F288" s="59">
        <f>D288+E288</f>
        <v>181.9</v>
      </c>
    </row>
    <row r="289" spans="1:6" ht="55.5" customHeight="1">
      <c r="A289" s="44" t="s">
        <v>30</v>
      </c>
      <c r="B289" s="37" t="s">
        <v>187</v>
      </c>
      <c r="C289" s="37"/>
      <c r="D289" s="36">
        <f>D290</f>
        <v>5000</v>
      </c>
      <c r="E289" s="36">
        <f>E290</f>
        <v>0</v>
      </c>
      <c r="F289" s="36">
        <f>F290</f>
        <v>5000</v>
      </c>
    </row>
    <row r="290" spans="1:6" ht="15.75">
      <c r="A290" s="10" t="s">
        <v>62</v>
      </c>
      <c r="B290" s="11" t="s">
        <v>187</v>
      </c>
      <c r="C290" s="11" t="s">
        <v>61</v>
      </c>
      <c r="D290" s="4">
        <v>5000</v>
      </c>
      <c r="E290" s="4"/>
      <c r="F290" s="4">
        <f>D290+E290</f>
        <v>5000</v>
      </c>
    </row>
    <row r="291" spans="1:6" ht="15.75">
      <c r="A291" s="45" t="s">
        <v>192</v>
      </c>
      <c r="B291" s="37" t="s">
        <v>191</v>
      </c>
      <c r="C291" s="37"/>
      <c r="D291" s="36">
        <f>D292+D294</f>
        <v>6000</v>
      </c>
      <c r="E291" s="36">
        <f>E292+E294</f>
        <v>0</v>
      </c>
      <c r="F291" s="36">
        <f>F292+F294</f>
        <v>6000</v>
      </c>
    </row>
    <row r="292" spans="1:6" ht="31.5">
      <c r="A292" s="45" t="s">
        <v>25</v>
      </c>
      <c r="B292" s="37" t="s">
        <v>193</v>
      </c>
      <c r="C292" s="37"/>
      <c r="D292" s="36">
        <f>D293</f>
        <v>5000</v>
      </c>
      <c r="E292" s="36">
        <f>E293</f>
        <v>0</v>
      </c>
      <c r="F292" s="36">
        <f>F293</f>
        <v>5000</v>
      </c>
    </row>
    <row r="293" spans="1:6" ht="15.75">
      <c r="A293" s="12" t="s">
        <v>62</v>
      </c>
      <c r="B293" s="11" t="s">
        <v>193</v>
      </c>
      <c r="C293" s="11" t="s">
        <v>61</v>
      </c>
      <c r="D293" s="4">
        <v>5000</v>
      </c>
      <c r="E293" s="4"/>
      <c r="F293" s="4">
        <f>D293+E293</f>
        <v>5000</v>
      </c>
    </row>
    <row r="294" spans="1:6" ht="78.75">
      <c r="A294" s="44" t="s">
        <v>26</v>
      </c>
      <c r="B294" s="37" t="s">
        <v>194</v>
      </c>
      <c r="C294" s="37"/>
      <c r="D294" s="36">
        <f>D295</f>
        <v>1000</v>
      </c>
      <c r="E294" s="36">
        <f>E295</f>
        <v>0</v>
      </c>
      <c r="F294" s="36">
        <f>F295</f>
        <v>1000</v>
      </c>
    </row>
    <row r="295" spans="1:6" ht="15.75">
      <c r="A295" s="10" t="s">
        <v>62</v>
      </c>
      <c r="B295" s="11" t="s">
        <v>194</v>
      </c>
      <c r="C295" s="11" t="s">
        <v>61</v>
      </c>
      <c r="D295" s="4">
        <v>1000</v>
      </c>
      <c r="E295" s="4"/>
      <c r="F295" s="4">
        <f>D295+E295</f>
        <v>1000</v>
      </c>
    </row>
    <row r="296" spans="1:6" ht="47.25">
      <c r="A296" s="44" t="s">
        <v>213</v>
      </c>
      <c r="B296" s="37" t="s">
        <v>202</v>
      </c>
      <c r="C296" s="37"/>
      <c r="D296" s="36">
        <f>D297</f>
        <v>16409.1</v>
      </c>
      <c r="E296" s="36">
        <f>E297</f>
        <v>142658.17</v>
      </c>
      <c r="F296" s="36">
        <f>F297</f>
        <v>159067.27000000002</v>
      </c>
    </row>
    <row r="297" spans="1:6" ht="31.5">
      <c r="A297" s="10" t="s">
        <v>201</v>
      </c>
      <c r="B297" s="11" t="s">
        <v>202</v>
      </c>
      <c r="C297" s="11" t="s">
        <v>203</v>
      </c>
      <c r="D297" s="4">
        <f>20196-3900+113.1</f>
        <v>16409.1</v>
      </c>
      <c r="E297" s="4">
        <v>142658.17</v>
      </c>
      <c r="F297" s="4">
        <f>D297+E297</f>
        <v>159067.27000000002</v>
      </c>
    </row>
    <row r="298" spans="1:6" ht="15.75">
      <c r="A298" s="17" t="s">
        <v>9</v>
      </c>
      <c r="B298" s="18"/>
      <c r="C298" s="18"/>
      <c r="D298" s="19">
        <f>D286+D177+D146+D126+D71+D41+D19+D230+D251+D260+D268</f>
        <v>838571.35</v>
      </c>
      <c r="E298" s="19">
        <f>E286+E177+E146+E126+E71+E41+E19+E230+E251+E260+E268</f>
        <v>154589.46000000002</v>
      </c>
      <c r="F298" s="19">
        <f>F286+F177+F146+F126+F71+F41+F19+F230+F251+F260+F268</f>
        <v>993160.81</v>
      </c>
    </row>
  </sheetData>
  <sheetProtection/>
  <mergeCells count="14">
    <mergeCell ref="C1:F1"/>
    <mergeCell ref="A10:F10"/>
    <mergeCell ref="A9:F9"/>
    <mergeCell ref="B4:F7"/>
    <mergeCell ref="C2:F2"/>
    <mergeCell ref="B3:F3"/>
    <mergeCell ref="A15:F15"/>
    <mergeCell ref="B13:F13"/>
    <mergeCell ref="B12:F12"/>
    <mergeCell ref="A11:F11"/>
    <mergeCell ref="A17:A18"/>
    <mergeCell ref="B17:B18"/>
    <mergeCell ref="C17:C18"/>
    <mergeCell ref="C16:D16"/>
  </mergeCells>
  <printOptions/>
  <pageMargins left="0.17" right="0.16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2018-04-19T07:06:17Z</cp:lastPrinted>
  <dcterms:created xsi:type="dcterms:W3CDTF">1996-10-08T23:32:33Z</dcterms:created>
  <dcterms:modified xsi:type="dcterms:W3CDTF">2018-04-19T07:06:19Z</dcterms:modified>
  <cp:category/>
  <cp:version/>
  <cp:contentType/>
  <cp:contentStatus/>
</cp:coreProperties>
</file>